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90" tabRatio="0" activeTab="0"/>
  </bookViews>
  <sheets>
    <sheet name="TDSheet" sheetId="1" r:id="rId1"/>
  </sheets>
  <definedNames>
    <definedName name="_xlnm.Print_Area" localSheetId="0">'TDSheet'!$A$1:$Q$165</definedName>
  </definedNames>
  <calcPr fullCalcOnLoad="1"/>
</workbook>
</file>

<file path=xl/sharedStrings.xml><?xml version="1.0" encoding="utf-8"?>
<sst xmlns="http://schemas.openxmlformats.org/spreadsheetml/2006/main" count="273" uniqueCount="150">
  <si>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</si>
  <si>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</si>
  <si>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</si>
  <si>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</si>
  <si>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</si>
  <si>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</si>
  <si>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</si>
  <si>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</si>
  <si>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</si>
  <si>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</si>
  <si>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</si>
  <si>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</si>
  <si>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</si>
  <si>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</si>
  <si>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</si>
  <si>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</si>
  <si>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</si>
  <si>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</si>
  <si>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</si>
  <si>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</si>
  <si>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</si>
  <si>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</si>
  <si>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</si>
  <si>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</si>
  <si>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</si>
  <si>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</si>
  <si>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</si>
  <si>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</si>
  <si>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</si>
  <si>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</si>
  <si>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</si>
  <si>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</si>
  <si>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Забезпечення надання адресної грошової допомоги визволителям м. Миколаєва 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</si>
  <si>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</si>
  <si>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</si>
  <si>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</si>
  <si>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</si>
  <si>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>Міська програма соціальної підтримки учасників антитерористичної операції та членів їх сімей.</t>
  </si>
  <si>
    <t>10. Результативні показники бюджетної програми у розрізі підпрограм і завдань:</t>
  </si>
  <si>
    <t>Показники</t>
  </si>
  <si>
    <t>Одниця виміру</t>
  </si>
  <si>
    <t>Джерело інформації</t>
  </si>
  <si>
    <t>Значення показника</t>
  </si>
  <si>
    <t>затрат</t>
  </si>
  <si>
    <t>Витрати на надання допомоги</t>
  </si>
  <si>
    <t>тис.грн</t>
  </si>
  <si>
    <t>звітність установ</t>
  </si>
  <si>
    <t>продукту</t>
  </si>
  <si>
    <t>осіб</t>
  </si>
  <si>
    <t>ефективності</t>
  </si>
  <si>
    <t>Середній розмір допомоги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</si>
  <si>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</si>
  <si>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</si>
  <si>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</si>
  <si>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</si>
  <si>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 xml:space="preserve">Кількість визволителів м. Миколаєва </t>
  </si>
  <si>
    <t>Кількість загиблих в АТО</t>
  </si>
  <si>
    <t>Кількість інвалідів АТО</t>
  </si>
  <si>
    <t>од.</t>
  </si>
  <si>
    <t>Кількість членів громадських організацій ветеранів та інвалідів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</si>
  <si>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</si>
  <si>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</si>
  <si>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</si>
  <si>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</si>
  <si>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</si>
  <si>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</si>
  <si>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</si>
  <si>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</si>
  <si>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</si>
  <si>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</si>
  <si>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</si>
  <si>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</si>
  <si>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</si>
  <si>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</si>
  <si>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 xml:space="preserve">Інші видатки на соціальний захист ветеранів війни та праці </t>
  </si>
  <si>
    <t>Забезпечення надання адресної грошової допомоги інвалідам війни в Афганістані, сім'ям загиблих та померлих УБД в Афганістані та членам сімей військовослужбовців, які загинули під час виконання обов'язків військової служби на території інших держав, де велися бойові дії</t>
  </si>
  <si>
    <t>Забезпечення надання адресної грошової допомоги сім”ям загиблих та померлих УБД в АТО</t>
  </si>
  <si>
    <t>Забезпечення надання адресної грошової допомоги інвалідам АТО</t>
  </si>
  <si>
    <t>Надання одноразової матеріальної допомоги сімям загиблих учасників юойових дій, які бракли участь в АТО на сході України на оформлення земельної ділянки для ведення особистого селянського господарства</t>
  </si>
  <si>
    <t>Кількість загіблих в  АТО</t>
  </si>
  <si>
    <t>грн.</t>
  </si>
  <si>
    <t>Придбання обладнання і предметів довгострокового користування.</t>
  </si>
  <si>
    <t>Кількість одиниць придбаного обладнання</t>
  </si>
  <si>
    <t xml:space="preserve">Обсяг витрат на придбання обладнання і предметів довгостокового користування </t>
  </si>
  <si>
    <t>тис.грн.</t>
  </si>
  <si>
    <t>1513202</t>
  </si>
  <si>
    <t>кількість одержувачів фінансової підтримки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</si>
  <si>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</si>
  <si>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</si>
  <si>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>облікова картка</t>
  </si>
  <si>
    <t>%</t>
  </si>
  <si>
    <t>завдвння 2</t>
  </si>
  <si>
    <t>якості</t>
  </si>
  <si>
    <t>-</t>
  </si>
  <si>
    <t xml:space="preserve"> Соціальний захист ветеранів війни та праці</t>
  </si>
  <si>
    <t>Підпрограма 1</t>
  </si>
  <si>
    <t>завдання 2</t>
  </si>
  <si>
    <t>завдання 3</t>
  </si>
  <si>
    <t>Забезпечення соціального захисту ветеранів війни та праці</t>
  </si>
  <si>
    <t>кількість отримувачів виплат</t>
  </si>
  <si>
    <t>Середній розмір витрат на здійснння виплат</t>
  </si>
  <si>
    <t xml:space="preserve">Забеспечення соціального захисту ветеранів війни та праці </t>
  </si>
  <si>
    <t xml:space="preserve">економія коштів за рік, що виникла за результами впровадження в експлуатацію придбанного обладнання </t>
  </si>
  <si>
    <t>10.Розпорядження міського голови від 17.05.2017р. № 133р.</t>
  </si>
  <si>
    <t>11. Рішення Миколаївської міської ради від 31.05.2017р. № 21/9.</t>
  </si>
  <si>
    <t>12. Розпорядження міського голови від 20.06.2017р. № 166р.</t>
  </si>
  <si>
    <t>13. Рішення Миколаївської міської ради від 13.09.2017р. № 24/14.</t>
  </si>
  <si>
    <t>14. Рішення Миколаївської міської ради від 06.12.2017р. № 30/1.</t>
  </si>
  <si>
    <t>6.</t>
  </si>
  <si>
    <t>1.1.</t>
  </si>
  <si>
    <t>2.1.</t>
  </si>
  <si>
    <t>2.2.</t>
  </si>
  <si>
    <t>Придбання обладнання предметів довгострокового користування</t>
  </si>
  <si>
    <t>Міська програма "Соціальний захист на 2017-2019роки":</t>
  </si>
  <si>
    <t>грн./на місяц на 1 особу</t>
  </si>
  <si>
    <t>Середні видатки на придбання одиниці обладнання</t>
  </si>
  <si>
    <t>бюджетної програми місцевого бюджету на 2018 рік</t>
  </si>
  <si>
    <t>0813191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</si>
  <si>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</si>
  <si>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1.Конституція України від 28.06.1996 р.№254к/96-ВР.
2. Закон України від 08.07.10р. №2456-YI. Бюджетний кодекс України.
3. Закон України від 07.12.17 № 2246-YIII "Про державний бюджет України на 2018 рік". 
4. Закон України від 22.10.1993 р. №3551-ХІІ «Про статус ветеранів війни, гарантії  їх соціального захисту».                                                                                                                                                                                                                           5. Закон України  від 21.03.1991 р. №875-ХІІ «Про основи соціальної захищенності інвалідів в Україні».
6. Наказ Міністерства фінансів України від  26.08.2014р. №  836 «Про деякі питання запровадження програмно-цільового методу складання та виконання місцевих бюджетів».
7. Міська програма «Соціальний захист на 2017-2019 роки», затверджена рішенням міської ради від 23.12.2016 № 13/10.
8. Міська програма соціальної підтримки учасників антитерористичної операції та членів їх сімей, затверджена рішенням  міської ради від 23.12.2016 №13/11.     </t>
  </si>
  <si>
    <t>08</t>
  </si>
  <si>
    <t>080000</t>
  </si>
  <si>
    <t>0813190</t>
  </si>
  <si>
    <t>0813192</t>
  </si>
  <si>
    <t xml:space="preserve">0813191 Інші видатки на соціальний захист ветеранів війни та праці </t>
  </si>
  <si>
    <t>0813192 Надання фінансової підтримки громадським організаціям ветеранів і осіб з інвалідністю, діяльність яких має соціальну спрямованість</t>
  </si>
  <si>
    <t>1</t>
  </si>
  <si>
    <t>Завдання 1</t>
  </si>
  <si>
    <t>Підпрограма 2</t>
  </si>
  <si>
    <t>Завдвння 1</t>
  </si>
  <si>
    <t>заявки на виплати від районних УСВіК</t>
  </si>
  <si>
    <t xml:space="preserve">РАЗОМ </t>
  </si>
  <si>
    <t>Директор департаменту фінансів</t>
  </si>
  <si>
    <t>Святелик В.Є.</t>
  </si>
  <si>
    <t>Департаменту фінансів Миколаївської міської ради від  13.02.2018р. № 19/11</t>
  </si>
  <si>
    <t>Директор департаменту</t>
  </si>
  <si>
    <t>С.М.Василенко</t>
  </si>
  <si>
    <t>Миколаївської міської ради</t>
  </si>
  <si>
    <t xml:space="preserve">праці та соціального захисту населення 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</si>
  <si>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</si>
  <si>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9.Наказ Міністерство соціальної політики України 14.05.2018  № 688Про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</si>
  <si>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10. Рішення Миколаївської міської ради від 21.12.2017р. № 32/17 “Про міський бюджет міста Миколаєва на 2018рік”.</t>
  </si>
  <si>
    <t>11. Розпорядження міського голови від 19.03.2018 р. № 52 р., 26.04.2018 № 89 р.</t>
  </si>
  <si>
    <t>12. Рішення Миколаївської міської ради від 07.06.2018р. № 38/4</t>
  </si>
  <si>
    <t>13. Рішення Миколаївської міської ради від 05.10.2018р. № 41/72</t>
  </si>
  <si>
    <t>14. Рішення Миколаївської міської ради від 09.11.2018р. № 46/5</t>
  </si>
  <si>
    <t>15. Рішення ВК Миколаївської міської ради від 30.11.2018р. № 1185</t>
  </si>
  <si>
    <t xml:space="preserve">Обсяг бюджетних призначень/бюджетних асигнувань  -   12 871,690 тис.гривень, у тому числі загального фонду -  12 871,690 тис.гривень </t>
  </si>
  <si>
    <t>16. Розплрядження міського голови № 406-р від 22.12.2018 р.</t>
  </si>
  <si>
    <t>у редакції наказу департаменту праці та соціального захисту населення  Миколаївської міської ради і департаменту фінансів Миколаївської міської ради від 26 грудня  2018 р. № 198/ 187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</si>
</sst>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8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24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0" fontId="0" fillId="24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24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2" xfId="0" applyNumberForma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7" fillId="0" borderId="16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6" xfId="0" applyNumberFormat="1" applyFont="1" applyBorder="1" applyAlignment="1">
      <alignment/>
    </xf>
    <xf numFmtId="0" fontId="0" fillId="24" borderId="0" xfId="0" applyFill="1" applyAlignment="1">
      <alignment horizontal="left"/>
    </xf>
    <xf numFmtId="188" fontId="0" fillId="0" borderId="0" xfId="0" applyNumberFormat="1" applyBorder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12" xfId="0" applyBorder="1" applyAlignment="1">
      <alignment horizontal="left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NumberFormat="1" applyFill="1" applyAlignment="1">
      <alignment horizontal="left" wrapText="1"/>
    </xf>
    <xf numFmtId="188" fontId="0" fillId="0" borderId="15" xfId="0" applyNumberFormat="1" applyFont="1" applyBorder="1" applyAlignment="1">
      <alignment horizontal="right" vertical="center" wrapText="1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center" wrapText="1"/>
    </xf>
    <xf numFmtId="188" fontId="0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24" borderId="0" xfId="0" applyNumberFormat="1" applyFill="1" applyAlignment="1">
      <alignment horizontal="left" wrapText="1"/>
    </xf>
    <xf numFmtId="0" fontId="0" fillId="24" borderId="0" xfId="0" applyFont="1" applyFill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 vertical="top"/>
    </xf>
    <xf numFmtId="0" fontId="7" fillId="0" borderId="2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49" fontId="7" fillId="0" borderId="0" xfId="0" applyNumberFormat="1" applyFont="1" applyAlignment="1">
      <alignment horizontal="left" wrapText="1"/>
    </xf>
    <xf numFmtId="0" fontId="7" fillId="0" borderId="31" xfId="0" applyNumberFormat="1" applyFont="1" applyBorder="1" applyAlignment="1">
      <alignment horizontal="center" wrapText="1"/>
    </xf>
    <xf numFmtId="0" fontId="7" fillId="0" borderId="31" xfId="0" applyNumberFormat="1" applyFont="1" applyBorder="1" applyAlignment="1">
      <alignment horizontal="left" wrapText="1"/>
    </xf>
    <xf numFmtId="0" fontId="7" fillId="24" borderId="0" xfId="0" applyNumberFormat="1" applyFont="1" applyFill="1" applyAlignment="1">
      <alignment horizontal="left" wrapText="1"/>
    </xf>
    <xf numFmtId="49" fontId="0" fillId="0" borderId="1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/>
    </xf>
    <xf numFmtId="188" fontId="7" fillId="0" borderId="12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188" fontId="7" fillId="0" borderId="15" xfId="0" applyNumberFormat="1" applyFont="1" applyBorder="1" applyAlignment="1">
      <alignment horizontal="right" vertical="center" wrapText="1"/>
    </xf>
    <xf numFmtId="0" fontId="7" fillId="0" borderId="15" xfId="0" applyNumberFormat="1" applyFont="1" applyBorder="1" applyAlignment="1">
      <alignment horizontal="right" vertical="center" wrapText="1"/>
    </xf>
    <xf numFmtId="0" fontId="7" fillId="0" borderId="34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188" fontId="0" fillId="0" borderId="15" xfId="0" applyNumberFormat="1" applyBorder="1" applyAlignment="1">
      <alignment horizontal="right" vertical="center" wrapText="1"/>
    </xf>
    <xf numFmtId="188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88" fontId="7" fillId="24" borderId="15" xfId="0" applyNumberFormat="1" applyFont="1" applyFill="1" applyBorder="1" applyAlignment="1">
      <alignment horizontal="center" vertical="center" wrapText="1"/>
    </xf>
    <xf numFmtId="0" fontId="7" fillId="24" borderId="16" xfId="0" applyNumberFormat="1" applyFont="1" applyFill="1" applyBorder="1" applyAlignment="1">
      <alignment horizontal="center" vertical="center" wrapText="1"/>
    </xf>
    <xf numFmtId="188" fontId="7" fillId="24" borderId="12" xfId="0" applyNumberFormat="1" applyFont="1" applyFill="1" applyBorder="1" applyAlignment="1">
      <alignment horizontal="right" vertical="center" wrapText="1"/>
    </xf>
    <xf numFmtId="188" fontId="7" fillId="24" borderId="15" xfId="0" applyNumberFormat="1" applyFont="1" applyFill="1" applyBorder="1" applyAlignment="1">
      <alignment horizontal="righ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88" fontId="0" fillId="0" borderId="15" xfId="0" applyNumberFormat="1" applyFont="1" applyBorder="1" applyAlignment="1">
      <alignment horizontal="center" vertical="center" wrapText="1"/>
    </xf>
    <xf numFmtId="188" fontId="0" fillId="0" borderId="16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188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88" fontId="9" fillId="0" borderId="12" xfId="0" applyNumberFormat="1" applyFont="1" applyBorder="1" applyAlignment="1">
      <alignment horizontal="center" vertical="center" wrapText="1"/>
    </xf>
    <xf numFmtId="188" fontId="9" fillId="0" borderId="15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wrapText="1"/>
    </xf>
    <xf numFmtId="1" fontId="7" fillId="0" borderId="14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vertical="center" wrapText="1"/>
    </xf>
    <xf numFmtId="188" fontId="0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 vertical="center" wrapText="1"/>
    </xf>
    <xf numFmtId="188" fontId="0" fillId="0" borderId="15" xfId="0" applyNumberFormat="1" applyFont="1" applyBorder="1" applyAlignment="1">
      <alignment horizontal="center" vertical="center" wrapText="1"/>
    </xf>
    <xf numFmtId="188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35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188" fontId="0" fillId="0" borderId="15" xfId="0" applyNumberFormat="1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0" fontId="0" fillId="0" borderId="15" xfId="0" applyNumberFormat="1" applyBorder="1" applyAlignment="1">
      <alignment horizontal="left" wrapText="1"/>
    </xf>
    <xf numFmtId="0" fontId="0" fillId="0" borderId="35" xfId="0" applyNumberForma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1" fontId="7" fillId="0" borderId="3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6" xfId="0" applyBorder="1" applyAlignment="1">
      <alignment horizontal="left"/>
    </xf>
    <xf numFmtId="1" fontId="7" fillId="0" borderId="35" xfId="0" applyNumberFormat="1" applyFont="1" applyBorder="1" applyAlignment="1">
      <alignment horizontal="left"/>
    </xf>
    <xf numFmtId="0" fontId="7" fillId="0" borderId="36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188" fontId="0" fillId="0" borderId="3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1" fontId="0" fillId="0" borderId="15" xfId="0" applyNumberFormat="1" applyFont="1" applyBorder="1" applyAlignment="1">
      <alignment horizontal="left"/>
    </xf>
    <xf numFmtId="1" fontId="0" fillId="0" borderId="35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left" vertical="center"/>
    </xf>
    <xf numFmtId="1" fontId="7" fillId="0" borderId="16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7"/>
  <sheetViews>
    <sheetView tabSelected="1" view="pageBreakPreview" zoomScale="98" zoomScaleSheetLayoutView="98" zoomScalePageLayoutView="0" workbookViewId="0" topLeftCell="E4">
      <selection activeCell="A13" sqref="A13:Q13"/>
    </sheetView>
  </sheetViews>
  <sheetFormatPr defaultColWidth="10.66015625" defaultRowHeight="11.25"/>
  <cols>
    <col min="1" max="1" width="3.5" style="1" customWidth="1"/>
    <col min="2" max="2" width="8.33203125" style="1" customWidth="1"/>
    <col min="3" max="13" width="11.33203125" style="1" customWidth="1"/>
    <col min="14" max="14" width="11.16015625" style="1" customWidth="1"/>
    <col min="15" max="15" width="11.33203125" style="1" customWidth="1"/>
    <col min="16" max="16" width="11.16015625" style="1" customWidth="1"/>
    <col min="17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73" t="s">
        <v>3</v>
      </c>
      <c r="N6" s="73"/>
      <c r="O6" s="73"/>
      <c r="P6" s="73"/>
      <c r="Q6" s="7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74" t="s">
        <v>4</v>
      </c>
      <c r="N7" s="74"/>
      <c r="O7" s="74"/>
      <c r="P7" s="74"/>
      <c r="Q7" s="74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73" t="s">
        <v>5</v>
      </c>
      <c r="N9" s="73"/>
      <c r="O9" s="73"/>
      <c r="P9" s="73"/>
      <c r="Q9" s="73"/>
    </row>
    <row r="10" spans="1:17" ht="27" customHeight="1">
      <c r="A10"/>
      <c r="B10"/>
      <c r="C10"/>
      <c r="D10"/>
      <c r="E10"/>
      <c r="F10"/>
      <c r="G10"/>
      <c r="H10"/>
      <c r="I10"/>
      <c r="J10"/>
      <c r="K10"/>
      <c r="L10"/>
      <c r="M10" s="74" t="s">
        <v>134</v>
      </c>
      <c r="N10" s="74"/>
      <c r="O10" s="74"/>
      <c r="P10" s="74"/>
      <c r="Q10" s="74"/>
    </row>
    <row r="11" spans="13:17" ht="11.25">
      <c r="M11" s="72" t="s">
        <v>149</v>
      </c>
      <c r="N11" s="72"/>
      <c r="O11" s="72"/>
      <c r="P11" s="72"/>
      <c r="Q11" s="69"/>
    </row>
    <row r="12" spans="1:17" ht="45" customHeight="1">
      <c r="A12"/>
      <c r="B12"/>
      <c r="C12"/>
      <c r="D12"/>
      <c r="E12"/>
      <c r="F12"/>
      <c r="G12"/>
      <c r="H12"/>
      <c r="I12"/>
      <c r="J12"/>
      <c r="K12"/>
      <c r="L12"/>
      <c r="M12" s="72"/>
      <c r="N12" s="72"/>
      <c r="O12" s="72"/>
      <c r="P12" s="72"/>
      <c r="Q12" s="69"/>
    </row>
    <row r="13" spans="1:17" ht="15.75" customHeight="1">
      <c r="A13" s="70" t="s">
        <v>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.75" customHeight="1">
      <c r="A14" s="102" t="s">
        <v>116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8" spans="1:17" ht="11.25" customHeight="1">
      <c r="A18" s="4" t="s">
        <v>7</v>
      </c>
      <c r="B18" s="97" t="s">
        <v>120</v>
      </c>
      <c r="C18" s="97"/>
      <c r="D18"/>
      <c r="E18" s="99" t="s">
        <v>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1.25" customHeight="1">
      <c r="A19"/>
      <c r="B19" s="101" t="s">
        <v>9</v>
      </c>
      <c r="C19" s="101"/>
      <c r="D19"/>
      <c r="E19" s="93" t="s">
        <v>10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2:3" ht="11.25">
      <c r="B20" s="54"/>
      <c r="C20" s="54"/>
    </row>
    <row r="21" spans="1:17" ht="11.25" customHeight="1">
      <c r="A21" s="4" t="s">
        <v>11</v>
      </c>
      <c r="B21" s="97" t="s">
        <v>121</v>
      </c>
      <c r="C21" s="97"/>
      <c r="D21"/>
      <c r="E21" s="99" t="s">
        <v>8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1.25" customHeight="1">
      <c r="A22"/>
      <c r="B22" s="101" t="s">
        <v>9</v>
      </c>
      <c r="C22" s="101"/>
      <c r="D22"/>
      <c r="E22" s="93" t="s">
        <v>12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2:3" ht="11.25">
      <c r="B23" s="54"/>
      <c r="C23" s="54"/>
    </row>
    <row r="24" spans="1:17" ht="11.25" customHeight="1">
      <c r="A24" s="4" t="s">
        <v>13</v>
      </c>
      <c r="B24" s="97" t="s">
        <v>122</v>
      </c>
      <c r="C24" s="97"/>
      <c r="D24"/>
      <c r="E24" s="98"/>
      <c r="F24" s="98"/>
      <c r="G24"/>
      <c r="H24" s="99" t="s">
        <v>94</v>
      </c>
      <c r="I24" s="99"/>
      <c r="J24" s="99"/>
      <c r="K24" s="99"/>
      <c r="L24" s="99"/>
      <c r="M24" s="99"/>
      <c r="N24" s="99"/>
      <c r="O24" s="99"/>
      <c r="P24" s="99"/>
      <c r="Q24" s="99"/>
    </row>
    <row r="25" spans="1:17" ht="11.25" customHeight="1">
      <c r="A25"/>
      <c r="B25" s="92" t="s">
        <v>9</v>
      </c>
      <c r="C25" s="92"/>
      <c r="D25"/>
      <c r="E25" s="6" t="s">
        <v>14</v>
      </c>
      <c r="F25" s="7">
        <v>1</v>
      </c>
      <c r="G25"/>
      <c r="H25" s="93" t="s">
        <v>15</v>
      </c>
      <c r="I25" s="93"/>
      <c r="J25" s="93"/>
      <c r="K25" s="93"/>
      <c r="L25" s="93"/>
      <c r="M25" s="93"/>
      <c r="N25" s="93"/>
      <c r="O25" s="93"/>
      <c r="P25" s="93"/>
      <c r="Q25" s="93"/>
    </row>
    <row r="27" spans="1:17" ht="11.25" customHeight="1">
      <c r="A27" s="4" t="s">
        <v>16</v>
      </c>
      <c r="B27" s="100" t="s">
        <v>147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ht="18.75" customHeight="1"/>
    <row r="29" spans="1:17" ht="12.75" customHeight="1">
      <c r="A29" s="8" t="s">
        <v>17</v>
      </c>
      <c r="B29" s="94" t="s">
        <v>18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92.25" customHeight="1">
      <c r="A30"/>
      <c r="B30" s="90" t="s">
        <v>119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25.5" customHeight="1">
      <c r="A31"/>
      <c r="B31" s="81" t="s">
        <v>140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ht="10.5" customHeight="1">
      <c r="A32"/>
      <c r="B32" s="81" t="s">
        <v>141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9"/>
    </row>
    <row r="33" spans="1:17" ht="10.5" customHeight="1">
      <c r="A33"/>
      <c r="B33" s="81" t="s">
        <v>142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9"/>
    </row>
    <row r="34" spans="1:17" ht="10.5" customHeight="1">
      <c r="A34"/>
      <c r="B34" s="81" t="s">
        <v>143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9"/>
    </row>
    <row r="35" spans="1:17" ht="10.5" customHeight="1">
      <c r="A35"/>
      <c r="B35" s="81" t="s">
        <v>144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"/>
    </row>
    <row r="36" spans="1:17" ht="10.5" customHeight="1">
      <c r="A36"/>
      <c r="B36" s="81" t="s">
        <v>145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9"/>
    </row>
    <row r="37" spans="2:17" s="61" customFormat="1" ht="10.5" customHeight="1">
      <c r="B37" s="90" t="s">
        <v>146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62"/>
    </row>
    <row r="38" spans="1:17" s="60" customFormat="1" ht="10.5" customHeight="1">
      <c r="A38" s="61"/>
      <c r="B38" s="90" t="s">
        <v>148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62"/>
    </row>
    <row r="39" spans="1:17" ht="11.25" customHeight="1" hidden="1">
      <c r="A39"/>
      <c r="B39" s="81" t="s">
        <v>103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ht="11.25" hidden="1">
      <c r="B40" s="1" t="s">
        <v>104</v>
      </c>
    </row>
    <row r="41" spans="2:15" ht="11.25" hidden="1">
      <c r="B41" s="86" t="s">
        <v>105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ht="12" customHeight="1" hidden="1">
      <c r="B42" s="1" t="s">
        <v>106</v>
      </c>
    </row>
    <row r="43" ht="11.25" hidden="1">
      <c r="B43" s="1" t="s">
        <v>107</v>
      </c>
    </row>
    <row r="44" spans="1:17" ht="11.25" customHeight="1">
      <c r="A44" s="4" t="s">
        <v>108</v>
      </c>
      <c r="B44" s="83" t="s">
        <v>19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1.25" customHeight="1">
      <c r="A45" s="89" t="s">
        <v>101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5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8" spans="1:17" ht="11.25" customHeight="1">
      <c r="A48" s="4" t="s">
        <v>20</v>
      </c>
      <c r="B48" s="4" t="s">
        <v>21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1.25" customHeight="1" thickBot="1">
      <c r="A49" s="95" t="s">
        <v>22</v>
      </c>
      <c r="B49" s="95"/>
      <c r="C49" s="10" t="s">
        <v>23</v>
      </c>
      <c r="D49" s="53" t="s">
        <v>24</v>
      </c>
      <c r="E49" s="80" t="s">
        <v>25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ht="12.75" customHeight="1" thickBot="1">
      <c r="A50" s="87">
        <v>1</v>
      </c>
      <c r="B50" s="88"/>
      <c r="C50" s="56" t="s">
        <v>117</v>
      </c>
      <c r="D50" s="33">
        <v>1030</v>
      </c>
      <c r="E50" s="84" t="s">
        <v>74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31"/>
      <c r="Q50" s="32"/>
    </row>
    <row r="51" spans="1:17" ht="17.25" customHeight="1" thickBot="1">
      <c r="A51" s="87">
        <v>2</v>
      </c>
      <c r="B51" s="88"/>
      <c r="C51" s="56" t="s">
        <v>123</v>
      </c>
      <c r="D51" s="33">
        <v>1030</v>
      </c>
      <c r="E51" s="84" t="s">
        <v>118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96"/>
    </row>
    <row r="53" spans="1:17" ht="11.25" customHeight="1">
      <c r="A53" s="4" t="s">
        <v>26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4" t="s">
        <v>27</v>
      </c>
    </row>
    <row r="54" spans="1:17" ht="11.25" customHeight="1">
      <c r="A54" s="77" t="s">
        <v>22</v>
      </c>
      <c r="B54" s="77"/>
      <c r="C54" s="76" t="s">
        <v>23</v>
      </c>
      <c r="D54" s="76" t="s">
        <v>24</v>
      </c>
      <c r="E54" s="105" t="s">
        <v>28</v>
      </c>
      <c r="F54" s="105"/>
      <c r="G54" s="105"/>
      <c r="H54" s="105"/>
      <c r="I54" s="105"/>
      <c r="J54" s="105"/>
      <c r="K54" s="105"/>
      <c r="L54" s="105" t="s">
        <v>29</v>
      </c>
      <c r="M54" s="105"/>
      <c r="N54" s="105" t="s">
        <v>30</v>
      </c>
      <c r="O54" s="105"/>
      <c r="P54" s="110" t="s">
        <v>31</v>
      </c>
      <c r="Q54" s="110"/>
    </row>
    <row r="55" spans="1:17" ht="11.25" customHeight="1">
      <c r="A55" s="78"/>
      <c r="B55" s="79"/>
      <c r="C55" s="111"/>
      <c r="D55" s="111"/>
      <c r="E55" s="106"/>
      <c r="F55" s="107"/>
      <c r="G55" s="107"/>
      <c r="H55" s="107"/>
      <c r="I55" s="107"/>
      <c r="J55" s="107"/>
      <c r="K55" s="107"/>
      <c r="L55" s="106"/>
      <c r="M55" s="107"/>
      <c r="N55" s="106"/>
      <c r="O55" s="107"/>
      <c r="P55" s="111"/>
      <c r="Q55" s="75"/>
    </row>
    <row r="56" spans="1:17" ht="11.25" customHeight="1">
      <c r="A56" s="65">
        <v>1</v>
      </c>
      <c r="B56" s="65"/>
      <c r="C56" s="11">
        <v>2</v>
      </c>
      <c r="D56" s="11">
        <v>3</v>
      </c>
      <c r="E56" s="104">
        <v>4</v>
      </c>
      <c r="F56" s="104"/>
      <c r="G56" s="104"/>
      <c r="H56" s="104"/>
      <c r="I56" s="104"/>
      <c r="J56" s="104"/>
      <c r="K56" s="104"/>
      <c r="L56" s="104">
        <v>5</v>
      </c>
      <c r="M56" s="104"/>
      <c r="N56" s="104">
        <v>6</v>
      </c>
      <c r="O56" s="104"/>
      <c r="P56" s="64">
        <v>7</v>
      </c>
      <c r="Q56" s="64"/>
    </row>
    <row r="57" spans="1:17" ht="11.25" customHeight="1">
      <c r="A57" s="113">
        <v>1</v>
      </c>
      <c r="B57" s="113"/>
      <c r="C57" s="13"/>
      <c r="D57" s="14"/>
      <c r="E57" s="114" t="s">
        <v>74</v>
      </c>
      <c r="F57" s="114"/>
      <c r="G57" s="114"/>
      <c r="H57" s="114"/>
      <c r="I57" s="114"/>
      <c r="J57" s="114"/>
      <c r="K57" s="114"/>
      <c r="L57" s="108">
        <f>L58</f>
        <v>11433.16</v>
      </c>
      <c r="M57" s="108"/>
      <c r="N57" s="109"/>
      <c r="O57" s="109"/>
      <c r="P57" s="103">
        <f>L57</f>
        <v>11433.16</v>
      </c>
      <c r="Q57" s="103"/>
    </row>
    <row r="58" spans="1:17" ht="14.25" customHeight="1">
      <c r="A58" s="66" t="s">
        <v>109</v>
      </c>
      <c r="B58" s="66"/>
      <c r="C58" s="51" t="s">
        <v>117</v>
      </c>
      <c r="D58" s="16">
        <v>1030</v>
      </c>
      <c r="E58" s="67" t="s">
        <v>98</v>
      </c>
      <c r="F58" s="68"/>
      <c r="G58" s="68"/>
      <c r="H58" s="68"/>
      <c r="I58" s="68"/>
      <c r="J58" s="68"/>
      <c r="K58" s="68"/>
      <c r="L58" s="63">
        <f>5722.36+5680.8-13.2-23+18+6.6+999.6+400-282.5-231.5+13-857</f>
        <v>11433.16</v>
      </c>
      <c r="M58" s="63"/>
      <c r="N58" s="112"/>
      <c r="O58" s="112"/>
      <c r="P58" s="71">
        <f aca="true" t="shared" si="0" ref="P58:P63">L58</f>
        <v>11433.16</v>
      </c>
      <c r="Q58" s="71"/>
    </row>
    <row r="59" spans="1:17" ht="40.5" customHeight="1" hidden="1">
      <c r="A59" s="66">
        <v>2</v>
      </c>
      <c r="B59" s="66"/>
      <c r="C59" s="51">
        <v>1513201</v>
      </c>
      <c r="D59" s="16">
        <v>1030</v>
      </c>
      <c r="E59" s="67" t="s">
        <v>75</v>
      </c>
      <c r="F59" s="68"/>
      <c r="G59" s="68"/>
      <c r="H59" s="68"/>
      <c r="I59" s="68"/>
      <c r="J59" s="68"/>
      <c r="K59" s="68"/>
      <c r="L59" s="63">
        <f>344+30+68+316+48+84+204+6</f>
        <v>1100</v>
      </c>
      <c r="M59" s="63"/>
      <c r="N59" s="112"/>
      <c r="O59" s="112"/>
      <c r="P59" s="71">
        <f t="shared" si="0"/>
        <v>1100</v>
      </c>
      <c r="Q59" s="71"/>
    </row>
    <row r="60" spans="1:17" ht="11.25" customHeight="1" hidden="1">
      <c r="A60" s="66">
        <v>4</v>
      </c>
      <c r="B60" s="66"/>
      <c r="C60" s="51">
        <v>1513201</v>
      </c>
      <c r="D60" s="16">
        <v>1030</v>
      </c>
      <c r="E60" s="68" t="s">
        <v>32</v>
      </c>
      <c r="F60" s="68"/>
      <c r="G60" s="68"/>
      <c r="H60" s="68"/>
      <c r="I60" s="68"/>
      <c r="J60" s="68"/>
      <c r="K60" s="68"/>
      <c r="L60" s="63">
        <v>36</v>
      </c>
      <c r="M60" s="63"/>
      <c r="N60" s="112"/>
      <c r="O60" s="112"/>
      <c r="P60" s="71">
        <f t="shared" si="0"/>
        <v>36</v>
      </c>
      <c r="Q60" s="71"/>
    </row>
    <row r="61" spans="1:17" ht="22.5" customHeight="1" hidden="1">
      <c r="A61" s="66">
        <v>5</v>
      </c>
      <c r="B61" s="66"/>
      <c r="C61" s="51">
        <v>1513201</v>
      </c>
      <c r="D61" s="16">
        <v>1030</v>
      </c>
      <c r="E61" s="67" t="s">
        <v>76</v>
      </c>
      <c r="F61" s="68"/>
      <c r="G61" s="68"/>
      <c r="H61" s="68"/>
      <c r="I61" s="68"/>
      <c r="J61" s="68"/>
      <c r="K61" s="68"/>
      <c r="L61" s="115">
        <f>921+600</f>
        <v>1521</v>
      </c>
      <c r="M61" s="63"/>
      <c r="N61" s="112"/>
      <c r="O61" s="112"/>
      <c r="P61" s="71">
        <f t="shared" si="0"/>
        <v>1521</v>
      </c>
      <c r="Q61" s="71"/>
    </row>
    <row r="62" spans="1:17" ht="11.25" customHeight="1" hidden="1">
      <c r="A62" s="66">
        <v>6</v>
      </c>
      <c r="B62" s="66"/>
      <c r="C62" s="55">
        <v>1513201</v>
      </c>
      <c r="D62" s="30">
        <v>1030</v>
      </c>
      <c r="E62" s="67" t="s">
        <v>77</v>
      </c>
      <c r="F62" s="68"/>
      <c r="G62" s="68"/>
      <c r="H62" s="68"/>
      <c r="I62" s="68"/>
      <c r="J62" s="68"/>
      <c r="K62" s="68"/>
      <c r="L62" s="63">
        <f>84+45</f>
        <v>129</v>
      </c>
      <c r="M62" s="63"/>
      <c r="N62" s="112"/>
      <c r="O62" s="112"/>
      <c r="P62" s="71">
        <f t="shared" si="0"/>
        <v>129</v>
      </c>
      <c r="Q62" s="71"/>
    </row>
    <row r="63" spans="1:17" ht="39.75" customHeight="1" hidden="1">
      <c r="A63" s="118">
        <v>7</v>
      </c>
      <c r="B63" s="119"/>
      <c r="C63" s="55">
        <v>1513201</v>
      </c>
      <c r="D63" s="16">
        <v>1030</v>
      </c>
      <c r="E63" s="67" t="s">
        <v>78</v>
      </c>
      <c r="F63" s="120"/>
      <c r="G63" s="120"/>
      <c r="H63" s="120"/>
      <c r="I63" s="120"/>
      <c r="J63" s="120"/>
      <c r="K63" s="121"/>
      <c r="L63" s="63">
        <v>122.5</v>
      </c>
      <c r="M63" s="116"/>
      <c r="N63" s="112"/>
      <c r="O63" s="117"/>
      <c r="P63" s="63">
        <f t="shared" si="0"/>
        <v>122.5</v>
      </c>
      <c r="Q63" s="116"/>
    </row>
    <row r="64" spans="1:17" ht="26.25" customHeight="1">
      <c r="A64" s="113">
        <v>2</v>
      </c>
      <c r="B64" s="113"/>
      <c r="C64" s="52"/>
      <c r="D64" s="14"/>
      <c r="E64" s="114" t="s">
        <v>118</v>
      </c>
      <c r="F64" s="114"/>
      <c r="G64" s="114"/>
      <c r="H64" s="114"/>
      <c r="I64" s="114"/>
      <c r="J64" s="114"/>
      <c r="K64" s="114"/>
      <c r="L64" s="108">
        <f>L65</f>
        <v>1438.53</v>
      </c>
      <c r="M64" s="108"/>
      <c r="N64" s="109"/>
      <c r="O64" s="109"/>
      <c r="P64" s="103">
        <f>P65+P66</f>
        <v>1438.53</v>
      </c>
      <c r="Q64" s="103"/>
    </row>
    <row r="65" spans="1:17" ht="21.75" customHeight="1">
      <c r="A65" s="66" t="s">
        <v>110</v>
      </c>
      <c r="B65" s="66"/>
      <c r="C65" s="51" t="s">
        <v>123</v>
      </c>
      <c r="D65" s="16">
        <v>1030</v>
      </c>
      <c r="E65" s="67" t="s">
        <v>139</v>
      </c>
      <c r="F65" s="68"/>
      <c r="G65" s="68"/>
      <c r="H65" s="68"/>
      <c r="I65" s="68"/>
      <c r="J65" s="68"/>
      <c r="K65" s="68"/>
      <c r="L65" s="63">
        <f>1189.33+239.2+10</f>
        <v>1438.53</v>
      </c>
      <c r="M65" s="63"/>
      <c r="N65" s="112"/>
      <c r="O65" s="112"/>
      <c r="P65" s="71">
        <f>L65</f>
        <v>1438.53</v>
      </c>
      <c r="Q65" s="71"/>
    </row>
    <row r="66" spans="1:17" ht="21.75" customHeight="1" hidden="1">
      <c r="A66" s="118" t="s">
        <v>111</v>
      </c>
      <c r="B66" s="119"/>
      <c r="C66" s="51" t="s">
        <v>85</v>
      </c>
      <c r="D66" s="16">
        <v>1030</v>
      </c>
      <c r="E66" s="67" t="s">
        <v>112</v>
      </c>
      <c r="F66" s="127"/>
      <c r="G66" s="127"/>
      <c r="H66" s="127"/>
      <c r="I66" s="127"/>
      <c r="J66" s="127"/>
      <c r="K66" s="128"/>
      <c r="L66" s="129"/>
      <c r="M66" s="130"/>
      <c r="N66" s="129"/>
      <c r="O66" s="130"/>
      <c r="P66" s="63">
        <f>N66</f>
        <v>0</v>
      </c>
      <c r="Q66" s="116"/>
    </row>
    <row r="67" spans="1:17" ht="11.25" customHeight="1">
      <c r="A67" s="131" t="s">
        <v>33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25">
        <f>L57+L64</f>
        <v>12871.69</v>
      </c>
      <c r="M67" s="125"/>
      <c r="N67" s="122">
        <f>N66</f>
        <v>0</v>
      </c>
      <c r="O67" s="123"/>
      <c r="P67" s="124">
        <f>P57+P64</f>
        <v>12871.69</v>
      </c>
      <c r="Q67" s="124"/>
    </row>
    <row r="68" spans="12:17" ht="11.25">
      <c r="L68" s="44"/>
      <c r="M68" s="44"/>
      <c r="N68" s="44"/>
      <c r="O68" s="44"/>
      <c r="P68" s="44"/>
      <c r="Q68" s="44"/>
    </row>
    <row r="69" spans="1:17" ht="11.25" customHeight="1">
      <c r="A69" s="4" t="s">
        <v>34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4" t="s">
        <v>27</v>
      </c>
    </row>
    <row r="70" spans="1:17" ht="21.75" customHeight="1">
      <c r="A70" s="138" t="s">
        <v>35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8" t="s">
        <v>23</v>
      </c>
      <c r="L70" s="126" t="s">
        <v>29</v>
      </c>
      <c r="M70" s="126"/>
      <c r="N70" s="126" t="s">
        <v>30</v>
      </c>
      <c r="O70" s="126"/>
      <c r="P70" s="133" t="s">
        <v>31</v>
      </c>
      <c r="Q70" s="133"/>
    </row>
    <row r="71" spans="1:17" ht="11.25" customHeight="1">
      <c r="A71" s="135">
        <v>1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1">
        <v>2</v>
      </c>
      <c r="L71" s="104">
        <v>3</v>
      </c>
      <c r="M71" s="104"/>
      <c r="N71" s="104">
        <v>4</v>
      </c>
      <c r="O71" s="104"/>
      <c r="P71" s="64">
        <v>5</v>
      </c>
      <c r="Q71" s="64"/>
    </row>
    <row r="72" spans="1:17" ht="11.25" customHeight="1">
      <c r="A72" s="114" t="s">
        <v>36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34">
        <f>L73+L76</f>
        <v>8029.529999999999</v>
      </c>
      <c r="M72" s="134"/>
      <c r="N72" s="139"/>
      <c r="O72" s="139"/>
      <c r="P72" s="134">
        <f>SUM(P73+P76)</f>
        <v>8029.529999999999</v>
      </c>
      <c r="Q72" s="134"/>
    </row>
    <row r="73" spans="1:17" ht="11.25" customHeight="1">
      <c r="A73" s="67" t="s">
        <v>113</v>
      </c>
      <c r="B73" s="68"/>
      <c r="C73" s="68"/>
      <c r="D73" s="68"/>
      <c r="E73" s="68"/>
      <c r="F73" s="68"/>
      <c r="G73" s="68"/>
      <c r="H73" s="68"/>
      <c r="I73" s="68"/>
      <c r="J73" s="68"/>
      <c r="K73" s="19"/>
      <c r="L73" s="136">
        <f>L74+L75</f>
        <v>5407.73</v>
      </c>
      <c r="M73" s="136"/>
      <c r="N73" s="137"/>
      <c r="O73" s="137"/>
      <c r="P73" s="136">
        <f>P74+P75</f>
        <v>5407.73</v>
      </c>
      <c r="Q73" s="136"/>
    </row>
    <row r="74" spans="1:17" ht="11.25" customHeight="1">
      <c r="A74" s="132" t="s">
        <v>124</v>
      </c>
      <c r="B74" s="132"/>
      <c r="C74" s="132"/>
      <c r="D74" s="132"/>
      <c r="E74" s="132"/>
      <c r="F74" s="132"/>
      <c r="G74" s="132"/>
      <c r="H74" s="132"/>
      <c r="I74" s="132"/>
      <c r="J74" s="132"/>
      <c r="K74" s="57" t="s">
        <v>117</v>
      </c>
      <c r="L74" s="140">
        <f>3499.2+273.6+36+347.6+360+6-282.5-31.5</f>
        <v>4208.4</v>
      </c>
      <c r="M74" s="140"/>
      <c r="N74" s="148"/>
      <c r="O74" s="148"/>
      <c r="P74" s="140">
        <f>L74</f>
        <v>4208.4</v>
      </c>
      <c r="Q74" s="140"/>
    </row>
    <row r="75" spans="1:17" ht="23.25" customHeight="1">
      <c r="A75" s="132" t="s">
        <v>125</v>
      </c>
      <c r="B75" s="132"/>
      <c r="C75" s="132"/>
      <c r="D75" s="132"/>
      <c r="E75" s="132"/>
      <c r="F75" s="132"/>
      <c r="G75" s="132"/>
      <c r="H75" s="132"/>
      <c r="I75" s="132"/>
      <c r="J75" s="132"/>
      <c r="K75" s="57" t="s">
        <v>123</v>
      </c>
      <c r="L75" s="140">
        <f>1189.33+10</f>
        <v>1199.33</v>
      </c>
      <c r="M75" s="140"/>
      <c r="N75" s="141">
        <f>N66</f>
        <v>0</v>
      </c>
      <c r="O75" s="148"/>
      <c r="P75" s="140">
        <f>L75+N75</f>
        <v>1199.33</v>
      </c>
      <c r="Q75" s="140"/>
    </row>
    <row r="76" spans="1:17" ht="11.25" customHeight="1">
      <c r="A76" s="68" t="s">
        <v>37</v>
      </c>
      <c r="B76" s="68"/>
      <c r="C76" s="68"/>
      <c r="D76" s="68"/>
      <c r="E76" s="68"/>
      <c r="F76" s="68"/>
      <c r="G76" s="68"/>
      <c r="H76" s="68"/>
      <c r="I76" s="68"/>
      <c r="J76" s="68"/>
      <c r="K76" s="19"/>
      <c r="L76" s="136">
        <f>1397.6+18+6.6+999.6+400-200</f>
        <v>2621.7999999999997</v>
      </c>
      <c r="M76" s="136"/>
      <c r="N76" s="137"/>
      <c r="O76" s="137"/>
      <c r="P76" s="136">
        <f>L76</f>
        <v>2621.7999999999997</v>
      </c>
      <c r="Q76" s="136"/>
    </row>
    <row r="77" spans="1:17" ht="11.25" customHeight="1">
      <c r="A77" s="132" t="s">
        <v>124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57" t="s">
        <v>117</v>
      </c>
      <c r="L77" s="140">
        <f>972+114.4+72+1024.2+400-200</f>
        <v>2382.6000000000004</v>
      </c>
      <c r="M77" s="140"/>
      <c r="N77" s="148"/>
      <c r="O77" s="148"/>
      <c r="P77" s="140">
        <f>L77</f>
        <v>2382.6000000000004</v>
      </c>
      <c r="Q77" s="140"/>
    </row>
    <row r="78" spans="1:17" ht="25.5" customHeight="1">
      <c r="A78" s="132" t="s">
        <v>125</v>
      </c>
      <c r="B78" s="132"/>
      <c r="C78" s="132"/>
      <c r="D78" s="132"/>
      <c r="E78" s="132"/>
      <c r="F78" s="132"/>
      <c r="G78" s="132"/>
      <c r="H78" s="132"/>
      <c r="I78" s="132"/>
      <c r="J78" s="132"/>
      <c r="K78" s="57" t="s">
        <v>123</v>
      </c>
      <c r="L78" s="141">
        <v>239.2</v>
      </c>
      <c r="M78" s="142"/>
      <c r="N78" s="148"/>
      <c r="O78" s="149"/>
      <c r="P78" s="141">
        <f>L78</f>
        <v>239.2</v>
      </c>
      <c r="Q78" s="142"/>
    </row>
    <row r="79" spans="1:17" ht="11.25" customHeight="1">
      <c r="A79" s="161" t="s">
        <v>131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3"/>
      <c r="L79" s="134">
        <f>L73+L76</f>
        <v>8029.529999999999</v>
      </c>
      <c r="M79" s="134"/>
      <c r="N79" s="134">
        <f>N73+N76+N75</f>
        <v>0</v>
      </c>
      <c r="O79" s="134"/>
      <c r="P79" s="134">
        <f>P73+P76</f>
        <v>8029.529999999999</v>
      </c>
      <c r="Q79" s="134"/>
    </row>
    <row r="80" spans="1:17" ht="11.25" customHeight="1" thickBot="1">
      <c r="A80" s="4" t="s">
        <v>38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1.25" customHeight="1">
      <c r="A81" s="153" t="s">
        <v>22</v>
      </c>
      <c r="B81" s="153"/>
      <c r="C81" s="156" t="s">
        <v>23</v>
      </c>
      <c r="D81" s="158" t="s">
        <v>39</v>
      </c>
      <c r="E81" s="158"/>
      <c r="F81" s="158"/>
      <c r="G81" s="158"/>
      <c r="H81" s="158"/>
      <c r="I81" s="158"/>
      <c r="J81" s="158"/>
      <c r="K81" s="158"/>
      <c r="L81" s="146" t="s">
        <v>40</v>
      </c>
      <c r="M81" s="146" t="s">
        <v>41</v>
      </c>
      <c r="N81" s="146"/>
      <c r="O81" s="146"/>
      <c r="P81" s="143" t="s">
        <v>42</v>
      </c>
      <c r="Q81" s="143"/>
    </row>
    <row r="82" spans="1:17" ht="11.25" customHeight="1">
      <c r="A82" s="154"/>
      <c r="B82" s="155"/>
      <c r="C82" s="157"/>
      <c r="D82" s="159"/>
      <c r="E82" s="160"/>
      <c r="F82" s="160"/>
      <c r="G82" s="160"/>
      <c r="H82" s="160"/>
      <c r="I82" s="160"/>
      <c r="J82" s="160"/>
      <c r="K82" s="160"/>
      <c r="L82" s="147"/>
      <c r="M82" s="159"/>
      <c r="N82" s="160"/>
      <c r="O82" s="155"/>
      <c r="P82" s="144"/>
      <c r="Q82" s="145"/>
    </row>
    <row r="83" spans="1:17" ht="11.25" customHeight="1" thickBot="1">
      <c r="A83" s="65">
        <v>1</v>
      </c>
      <c r="B83" s="65"/>
      <c r="C83" s="11">
        <v>2</v>
      </c>
      <c r="D83" s="165">
        <v>3</v>
      </c>
      <c r="E83" s="165"/>
      <c r="F83" s="165"/>
      <c r="G83" s="165"/>
      <c r="H83" s="165"/>
      <c r="I83" s="165"/>
      <c r="J83" s="165"/>
      <c r="K83" s="165"/>
      <c r="L83" s="11">
        <v>4</v>
      </c>
      <c r="M83" s="165">
        <v>5</v>
      </c>
      <c r="N83" s="165"/>
      <c r="O83" s="165"/>
      <c r="P83" s="64">
        <v>6</v>
      </c>
      <c r="Q83" s="64"/>
    </row>
    <row r="84" spans="1:17" ht="15" customHeight="1" thickBot="1">
      <c r="A84" s="166" t="s">
        <v>95</v>
      </c>
      <c r="B84" s="167"/>
      <c r="C84" s="168"/>
      <c r="D84" s="164" t="s">
        <v>74</v>
      </c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ht="21.75" customHeight="1" thickBot="1">
      <c r="A85" s="150" t="s">
        <v>127</v>
      </c>
      <c r="B85" s="151"/>
      <c r="C85" s="56" t="s">
        <v>117</v>
      </c>
      <c r="D85" s="152" t="str">
        <f>E58</f>
        <v>Забезпечення соціального захисту ветеранів війни та праці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</row>
    <row r="86" spans="1:17" ht="11.25" customHeight="1">
      <c r="A86" s="169" t="s">
        <v>43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</row>
    <row r="87" spans="1:17" ht="22.5" customHeight="1">
      <c r="A87" s="22">
        <v>1</v>
      </c>
      <c r="B87" s="23"/>
      <c r="C87" s="51" t="s">
        <v>117</v>
      </c>
      <c r="D87" s="67" t="s">
        <v>99</v>
      </c>
      <c r="E87" s="68"/>
      <c r="F87" s="68"/>
      <c r="G87" s="68"/>
      <c r="H87" s="68"/>
      <c r="I87" s="68"/>
      <c r="J87" s="68"/>
      <c r="K87" s="68"/>
      <c r="L87" s="34" t="s">
        <v>48</v>
      </c>
      <c r="M87" s="170" t="s">
        <v>130</v>
      </c>
      <c r="N87" s="170"/>
      <c r="O87" s="170"/>
      <c r="P87" s="171">
        <f>(243+19+3+158+13+37+5+1+54+52+6)*0+(667-4-1-1-2+238+4+22-22-23)*0+(954-26+1-11-1-59)*0+720+37+65</f>
        <v>822</v>
      </c>
      <c r="Q87" s="171"/>
    </row>
    <row r="88" spans="1:17" ht="11.25" customHeight="1">
      <c r="A88" s="169" t="s">
        <v>47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</row>
    <row r="89" spans="1:17" ht="30" customHeight="1">
      <c r="A89" s="22">
        <v>1</v>
      </c>
      <c r="B89" s="23"/>
      <c r="C89" s="51" t="s">
        <v>117</v>
      </c>
      <c r="D89" s="67" t="s">
        <v>100</v>
      </c>
      <c r="E89" s="68"/>
      <c r="F89" s="68"/>
      <c r="G89" s="68"/>
      <c r="H89" s="68"/>
      <c r="I89" s="68"/>
      <c r="J89" s="68"/>
      <c r="K89" s="68"/>
      <c r="L89" s="34" t="s">
        <v>114</v>
      </c>
      <c r="M89" s="170" t="s">
        <v>52</v>
      </c>
      <c r="N89" s="170"/>
      <c r="O89" s="170"/>
      <c r="P89" s="173">
        <f>L57/P87/12*1000</f>
        <v>1159.0794809407946</v>
      </c>
      <c r="Q89" s="173"/>
    </row>
    <row r="90" spans="1:17" ht="11.25" customHeight="1" hidden="1">
      <c r="A90" s="169" t="s">
        <v>49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</row>
    <row r="91" spans="1:17" ht="11.25" customHeight="1" hidden="1">
      <c r="A91" s="22">
        <v>1</v>
      </c>
      <c r="B91" s="23"/>
      <c r="C91" s="15">
        <v>1513201</v>
      </c>
      <c r="D91" s="68" t="s">
        <v>50</v>
      </c>
      <c r="E91" s="68"/>
      <c r="F91" s="68"/>
      <c r="G91" s="68"/>
      <c r="H91" s="68"/>
      <c r="I91" s="68"/>
      <c r="J91" s="68"/>
      <c r="K91" s="68"/>
      <c r="L91" s="24" t="s">
        <v>51</v>
      </c>
      <c r="M91" s="170" t="s">
        <v>52</v>
      </c>
      <c r="N91" s="170"/>
      <c r="O91" s="170"/>
      <c r="P91" s="171">
        <f>P87/P89</f>
        <v>0.70918346283967</v>
      </c>
      <c r="Q91" s="171"/>
    </row>
    <row r="92" spans="1:17" ht="21.75" customHeight="1" hidden="1">
      <c r="A92" s="172" t="s">
        <v>96</v>
      </c>
      <c r="B92" s="172"/>
      <c r="C92" s="21">
        <v>1513201</v>
      </c>
      <c r="D92" s="152" t="s">
        <v>75</v>
      </c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</row>
    <row r="93" spans="1:17" ht="11.25" customHeight="1" hidden="1">
      <c r="A93" s="169" t="s">
        <v>43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</row>
    <row r="94" spans="1:17" ht="11.25" customHeight="1" hidden="1">
      <c r="A94" s="22">
        <v>1</v>
      </c>
      <c r="B94" s="23"/>
      <c r="C94" s="15">
        <v>1513201</v>
      </c>
      <c r="D94" s="68" t="s">
        <v>44</v>
      </c>
      <c r="E94" s="68"/>
      <c r="F94" s="68"/>
      <c r="G94" s="68"/>
      <c r="H94" s="68"/>
      <c r="I94" s="68"/>
      <c r="J94" s="68"/>
      <c r="K94" s="68"/>
      <c r="L94" s="24" t="s">
        <v>45</v>
      </c>
      <c r="M94" s="170" t="s">
        <v>46</v>
      </c>
      <c r="N94" s="170"/>
      <c r="O94" s="170"/>
      <c r="P94" s="171">
        <v>1100</v>
      </c>
      <c r="Q94" s="171"/>
    </row>
    <row r="95" spans="1:17" ht="11.25" customHeight="1" hidden="1">
      <c r="A95" s="169" t="s">
        <v>47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</row>
    <row r="96" spans="1:17" ht="11.25" customHeight="1" hidden="1">
      <c r="A96" s="22">
        <v>1</v>
      </c>
      <c r="B96" s="23"/>
      <c r="C96" s="15">
        <v>1513201</v>
      </c>
      <c r="D96" s="68" t="s">
        <v>53</v>
      </c>
      <c r="E96" s="68"/>
      <c r="F96" s="68"/>
      <c r="G96" s="68"/>
      <c r="H96" s="68"/>
      <c r="I96" s="68"/>
      <c r="J96" s="68"/>
      <c r="K96" s="68"/>
      <c r="L96" s="24" t="s">
        <v>48</v>
      </c>
      <c r="M96" s="170" t="s">
        <v>46</v>
      </c>
      <c r="N96" s="170"/>
      <c r="O96" s="170"/>
      <c r="P96" s="171">
        <v>221</v>
      </c>
      <c r="Q96" s="171"/>
    </row>
    <row r="97" spans="1:17" ht="11.25" customHeight="1" hidden="1">
      <c r="A97" s="169" t="s">
        <v>49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</row>
    <row r="98" spans="1:17" ht="11.25" customHeight="1" hidden="1">
      <c r="A98" s="22">
        <v>1</v>
      </c>
      <c r="B98" s="23"/>
      <c r="C98" s="15">
        <v>1513201</v>
      </c>
      <c r="D98" s="68" t="s">
        <v>54</v>
      </c>
      <c r="E98" s="68"/>
      <c r="F98" s="68"/>
      <c r="G98" s="68"/>
      <c r="H98" s="68"/>
      <c r="I98" s="68"/>
      <c r="J98" s="68"/>
      <c r="K98" s="68"/>
      <c r="L98" s="24" t="s">
        <v>51</v>
      </c>
      <c r="M98" s="170" t="s">
        <v>52</v>
      </c>
      <c r="N98" s="170"/>
      <c r="O98" s="170"/>
      <c r="P98" s="171">
        <v>5000</v>
      </c>
      <c r="Q98" s="171"/>
    </row>
    <row r="99" spans="1:17" ht="11.25" customHeight="1" hidden="1">
      <c r="A99" s="172" t="s">
        <v>97</v>
      </c>
      <c r="B99" s="172"/>
      <c r="C99" s="21">
        <v>1513201</v>
      </c>
      <c r="D99" s="152" t="s">
        <v>32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</row>
    <row r="100" spans="1:17" ht="11.25" customHeight="1" hidden="1">
      <c r="A100" s="169" t="s">
        <v>43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</row>
    <row r="101" spans="1:17" ht="11.25" customHeight="1" hidden="1">
      <c r="A101" s="22">
        <v>1</v>
      </c>
      <c r="B101" s="23"/>
      <c r="C101" s="15">
        <v>1513201</v>
      </c>
      <c r="D101" s="68" t="s">
        <v>44</v>
      </c>
      <c r="E101" s="68"/>
      <c r="F101" s="68"/>
      <c r="G101" s="68"/>
      <c r="H101" s="68"/>
      <c r="I101" s="68"/>
      <c r="J101" s="68"/>
      <c r="K101" s="68"/>
      <c r="L101" s="24" t="s">
        <v>45</v>
      </c>
      <c r="M101" s="170" t="s">
        <v>46</v>
      </c>
      <c r="N101" s="170"/>
      <c r="O101" s="170"/>
      <c r="P101" s="171">
        <v>36</v>
      </c>
      <c r="Q101" s="171"/>
    </row>
    <row r="102" spans="1:17" ht="11.25" customHeight="1" hidden="1">
      <c r="A102" s="169" t="s">
        <v>47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</row>
    <row r="103" spans="1:17" ht="11.25" customHeight="1" hidden="1">
      <c r="A103" s="22">
        <v>1</v>
      </c>
      <c r="B103" s="23"/>
      <c r="C103" s="15">
        <v>1513201</v>
      </c>
      <c r="D103" s="68" t="s">
        <v>55</v>
      </c>
      <c r="E103" s="68"/>
      <c r="F103" s="68"/>
      <c r="G103" s="68"/>
      <c r="H103" s="68"/>
      <c r="I103" s="68"/>
      <c r="J103" s="68"/>
      <c r="K103" s="68"/>
      <c r="L103" s="24" t="s">
        <v>48</v>
      </c>
      <c r="M103" s="170" t="s">
        <v>46</v>
      </c>
      <c r="N103" s="170"/>
      <c r="O103" s="170"/>
      <c r="P103" s="171">
        <v>3</v>
      </c>
      <c r="Q103" s="171"/>
    </row>
    <row r="104" spans="1:17" ht="11.25" customHeight="1" hidden="1">
      <c r="A104" s="169" t="s">
        <v>49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</row>
    <row r="105" spans="1:17" ht="11.25" customHeight="1" hidden="1">
      <c r="A105" s="22">
        <v>1</v>
      </c>
      <c r="B105" s="23"/>
      <c r="C105" s="15">
        <v>1513201</v>
      </c>
      <c r="D105" s="68" t="s">
        <v>54</v>
      </c>
      <c r="E105" s="68"/>
      <c r="F105" s="68"/>
      <c r="G105" s="68"/>
      <c r="H105" s="68"/>
      <c r="I105" s="68"/>
      <c r="J105" s="68"/>
      <c r="K105" s="68"/>
      <c r="L105" s="24" t="s">
        <v>51</v>
      </c>
      <c r="M105" s="170" t="s">
        <v>52</v>
      </c>
      <c r="N105" s="170"/>
      <c r="O105" s="170"/>
      <c r="P105" s="171">
        <v>12</v>
      </c>
      <c r="Q105" s="171"/>
    </row>
    <row r="106" spans="1:17" ht="11.25" customHeight="1" hidden="1">
      <c r="A106" s="172">
        <v>5</v>
      </c>
      <c r="B106" s="172"/>
      <c r="C106" s="21">
        <v>1513201</v>
      </c>
      <c r="D106" s="152">
        <v>12</v>
      </c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</row>
    <row r="107" spans="1:17" ht="11.25" customHeight="1" hidden="1">
      <c r="A107" s="169" t="s">
        <v>43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</row>
    <row r="108" spans="1:17" ht="11.25" customHeight="1" hidden="1">
      <c r="A108" s="22">
        <v>1</v>
      </c>
      <c r="B108" s="23"/>
      <c r="C108" s="15">
        <v>1513201</v>
      </c>
      <c r="D108" s="68" t="s">
        <v>44</v>
      </c>
      <c r="E108" s="68"/>
      <c r="F108" s="68"/>
      <c r="G108" s="68"/>
      <c r="H108" s="68"/>
      <c r="I108" s="68"/>
      <c r="J108" s="68"/>
      <c r="K108" s="68"/>
      <c r="L108" s="24" t="s">
        <v>45</v>
      </c>
      <c r="M108" s="170" t="s">
        <v>46</v>
      </c>
      <c r="N108" s="170"/>
      <c r="O108" s="170"/>
      <c r="P108" s="171">
        <v>1521</v>
      </c>
      <c r="Q108" s="171"/>
    </row>
    <row r="109" spans="1:17" ht="11.25" customHeight="1" hidden="1">
      <c r="A109" s="190" t="s">
        <v>47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</row>
    <row r="110" spans="1:17" ht="11.25" customHeight="1" hidden="1">
      <c r="A110" s="22">
        <v>1</v>
      </c>
      <c r="B110" s="23"/>
      <c r="C110" s="15">
        <v>1513201</v>
      </c>
      <c r="D110" s="68" t="s">
        <v>56</v>
      </c>
      <c r="E110" s="68"/>
      <c r="F110" s="68"/>
      <c r="G110" s="68"/>
      <c r="H110" s="68"/>
      <c r="I110" s="68"/>
      <c r="J110" s="68"/>
      <c r="K110" s="68"/>
      <c r="L110" s="24" t="s">
        <v>48</v>
      </c>
      <c r="M110" s="170" t="s">
        <v>46</v>
      </c>
      <c r="N110" s="170"/>
      <c r="O110" s="170"/>
      <c r="P110" s="171">
        <v>52</v>
      </c>
      <c r="Q110" s="171"/>
    </row>
    <row r="111" spans="1:17" ht="11.25" customHeight="1" hidden="1">
      <c r="A111" s="169" t="s">
        <v>49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</row>
    <row r="112" spans="1:17" ht="11.25" customHeight="1" hidden="1">
      <c r="A112" s="22">
        <v>1</v>
      </c>
      <c r="B112" s="23"/>
      <c r="C112" s="15">
        <v>1513201</v>
      </c>
      <c r="D112" s="68" t="s">
        <v>54</v>
      </c>
      <c r="E112" s="68"/>
      <c r="F112" s="68"/>
      <c r="G112" s="68"/>
      <c r="H112" s="68"/>
      <c r="I112" s="68"/>
      <c r="J112" s="68"/>
      <c r="K112" s="68"/>
      <c r="L112" s="24" t="s">
        <v>51</v>
      </c>
      <c r="M112" s="170" t="s">
        <v>52</v>
      </c>
      <c r="N112" s="170"/>
      <c r="O112" s="170"/>
      <c r="P112" s="171">
        <f>P108/P110</f>
        <v>29.25</v>
      </c>
      <c r="Q112" s="171"/>
    </row>
    <row r="113" spans="1:17" ht="11.25" customHeight="1" hidden="1">
      <c r="A113" s="172">
        <v>6</v>
      </c>
      <c r="B113" s="172"/>
      <c r="C113" s="21">
        <v>1513201</v>
      </c>
      <c r="D113" s="152" t="s">
        <v>77</v>
      </c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</row>
    <row r="114" spans="1:17" ht="11.25" customHeight="1" hidden="1">
      <c r="A114" s="169" t="s">
        <v>43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</row>
    <row r="115" spans="1:17" ht="11.25" customHeight="1" hidden="1">
      <c r="A115" s="22">
        <v>1</v>
      </c>
      <c r="B115" s="23"/>
      <c r="C115" s="15">
        <v>1513201</v>
      </c>
      <c r="D115" s="68" t="s">
        <v>44</v>
      </c>
      <c r="E115" s="68"/>
      <c r="F115" s="68"/>
      <c r="G115" s="68"/>
      <c r="H115" s="68"/>
      <c r="I115" s="68"/>
      <c r="J115" s="68"/>
      <c r="K115" s="68"/>
      <c r="L115" s="34" t="s">
        <v>45</v>
      </c>
      <c r="M115" s="170" t="s">
        <v>46</v>
      </c>
      <c r="N115" s="170"/>
      <c r="O115" s="170"/>
      <c r="P115" s="171">
        <v>129</v>
      </c>
      <c r="Q115" s="171"/>
    </row>
    <row r="116" spans="1:17" ht="11.25" customHeight="1" hidden="1">
      <c r="A116" s="169" t="s">
        <v>49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</row>
    <row r="117" spans="1:17" ht="11.25" customHeight="1" hidden="1">
      <c r="A117" s="22">
        <v>1</v>
      </c>
      <c r="B117" s="23"/>
      <c r="C117" s="15">
        <v>1513201</v>
      </c>
      <c r="D117" s="68" t="s">
        <v>57</v>
      </c>
      <c r="E117" s="68"/>
      <c r="F117" s="68"/>
      <c r="G117" s="68"/>
      <c r="H117" s="68"/>
      <c r="I117" s="68"/>
      <c r="J117" s="68"/>
      <c r="K117" s="68"/>
      <c r="L117" s="34" t="s">
        <v>48</v>
      </c>
      <c r="M117" s="176" t="s">
        <v>46</v>
      </c>
      <c r="N117" s="170"/>
      <c r="O117" s="170"/>
      <c r="P117" s="171">
        <v>48</v>
      </c>
      <c r="Q117" s="171"/>
    </row>
    <row r="118" spans="1:17" ht="11.25" customHeight="1" hidden="1">
      <c r="A118" s="22">
        <v>2</v>
      </c>
      <c r="B118" s="23"/>
      <c r="C118" s="15">
        <v>1513201</v>
      </c>
      <c r="D118" s="68" t="s">
        <v>50</v>
      </c>
      <c r="E118" s="68"/>
      <c r="F118" s="68"/>
      <c r="G118" s="68"/>
      <c r="H118" s="68"/>
      <c r="I118" s="68"/>
      <c r="J118" s="68"/>
      <c r="K118" s="68"/>
      <c r="L118" s="34" t="s">
        <v>80</v>
      </c>
      <c r="M118" s="170" t="s">
        <v>52</v>
      </c>
      <c r="N118" s="170"/>
      <c r="O118" s="170"/>
      <c r="P118" s="174">
        <f>P115/P117</f>
        <v>2.6875</v>
      </c>
      <c r="Q118" s="175"/>
    </row>
    <row r="119" spans="1:17" ht="30" customHeight="1" hidden="1">
      <c r="A119" s="22"/>
      <c r="B119" s="38">
        <v>7</v>
      </c>
      <c r="C119" s="39">
        <v>1513201</v>
      </c>
      <c r="D119" s="177" t="s">
        <v>78</v>
      </c>
      <c r="E119" s="185"/>
      <c r="F119" s="185"/>
      <c r="G119" s="185"/>
      <c r="H119" s="185"/>
      <c r="I119" s="185"/>
      <c r="J119" s="185"/>
      <c r="K119" s="185"/>
      <c r="L119" s="186"/>
      <c r="M119" s="186"/>
      <c r="N119" s="186"/>
      <c r="O119" s="186"/>
      <c r="P119" s="186"/>
      <c r="Q119" s="187"/>
    </row>
    <row r="120" spans="1:17" ht="13.5" customHeight="1" hidden="1">
      <c r="A120" s="178" t="s">
        <v>43</v>
      </c>
      <c r="B120" s="179"/>
      <c r="C120" s="15"/>
      <c r="D120" s="177"/>
      <c r="E120" s="120"/>
      <c r="F120" s="120"/>
      <c r="G120" s="120"/>
      <c r="H120" s="120"/>
      <c r="I120" s="120"/>
      <c r="J120" s="120"/>
      <c r="K120" s="121"/>
      <c r="L120" s="24"/>
      <c r="M120" s="170"/>
      <c r="N120" s="188"/>
      <c r="O120" s="189"/>
      <c r="P120" s="174"/>
      <c r="Q120" s="175"/>
    </row>
    <row r="121" spans="1:17" ht="13.5" customHeight="1" hidden="1">
      <c r="A121" s="22">
        <v>1</v>
      </c>
      <c r="B121" s="23"/>
      <c r="C121" s="15">
        <v>1513201</v>
      </c>
      <c r="D121" s="68" t="s">
        <v>44</v>
      </c>
      <c r="E121" s="68"/>
      <c r="F121" s="68"/>
      <c r="G121" s="68"/>
      <c r="H121" s="68"/>
      <c r="I121" s="68"/>
      <c r="J121" s="68"/>
      <c r="K121" s="68"/>
      <c r="L121" s="34" t="s">
        <v>45</v>
      </c>
      <c r="M121" s="176" t="s">
        <v>46</v>
      </c>
      <c r="N121" s="170"/>
      <c r="O121" s="170"/>
      <c r="P121" s="171">
        <v>122.5</v>
      </c>
      <c r="Q121" s="171"/>
    </row>
    <row r="122" spans="1:17" ht="13.5" customHeight="1" hidden="1">
      <c r="A122" s="190" t="s">
        <v>47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</row>
    <row r="123" spans="1:17" ht="13.5" customHeight="1" hidden="1">
      <c r="A123" s="36">
        <v>1</v>
      </c>
      <c r="B123" s="35"/>
      <c r="C123" s="37">
        <v>1513201</v>
      </c>
      <c r="D123" s="67" t="s">
        <v>79</v>
      </c>
      <c r="E123" s="68"/>
      <c r="F123" s="68"/>
      <c r="G123" s="68"/>
      <c r="H123" s="68"/>
      <c r="I123" s="68"/>
      <c r="J123" s="68"/>
      <c r="K123" s="68"/>
      <c r="L123" s="37" t="s">
        <v>48</v>
      </c>
      <c r="M123" s="180" t="s">
        <v>46</v>
      </c>
      <c r="N123" s="181"/>
      <c r="O123" s="182"/>
      <c r="P123" s="183">
        <v>49</v>
      </c>
      <c r="Q123" s="184"/>
    </row>
    <row r="124" spans="1:17" ht="13.5" customHeight="1" hidden="1">
      <c r="A124" s="169" t="s">
        <v>49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</row>
    <row r="125" spans="1:17" ht="11.25" customHeight="1" hidden="1">
      <c r="A125" s="22">
        <v>1</v>
      </c>
      <c r="B125" s="23"/>
      <c r="C125" s="15">
        <v>1513201</v>
      </c>
      <c r="D125" s="68" t="s">
        <v>50</v>
      </c>
      <c r="E125" s="68"/>
      <c r="F125" s="68"/>
      <c r="G125" s="68"/>
      <c r="H125" s="68"/>
      <c r="I125" s="68"/>
      <c r="J125" s="68"/>
      <c r="K125" s="68"/>
      <c r="L125" s="34" t="s">
        <v>80</v>
      </c>
      <c r="M125" s="176" t="s">
        <v>52</v>
      </c>
      <c r="N125" s="170"/>
      <c r="O125" s="170"/>
      <c r="P125" s="171">
        <v>2500</v>
      </c>
      <c r="Q125" s="171"/>
    </row>
    <row r="126" spans="1:17" ht="13.5" customHeight="1" thickBot="1">
      <c r="A126" s="221" t="s">
        <v>128</v>
      </c>
      <c r="B126" s="222"/>
      <c r="C126" s="223"/>
      <c r="D126" s="164" t="s">
        <v>118</v>
      </c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1:17" ht="11.25" customHeight="1" thickBot="1">
      <c r="A127" s="150" t="s">
        <v>129</v>
      </c>
      <c r="B127" s="151"/>
      <c r="C127" s="56" t="s">
        <v>123</v>
      </c>
      <c r="D127" s="152" t="s">
        <v>139</v>
      </c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</row>
    <row r="128" spans="1:17" ht="11.25" customHeight="1">
      <c r="A128" s="169" t="s">
        <v>43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</row>
    <row r="129" spans="1:17" ht="11.25" customHeight="1">
      <c r="A129" s="22">
        <v>1</v>
      </c>
      <c r="B129" s="23"/>
      <c r="C129" s="51" t="s">
        <v>126</v>
      </c>
      <c r="D129" s="67" t="s">
        <v>86</v>
      </c>
      <c r="E129" s="68"/>
      <c r="F129" s="68"/>
      <c r="G129" s="68"/>
      <c r="H129" s="68"/>
      <c r="I129" s="68"/>
      <c r="J129" s="68"/>
      <c r="K129" s="68"/>
      <c r="L129" s="34" t="s">
        <v>48</v>
      </c>
      <c r="M129" s="170" t="s">
        <v>89</v>
      </c>
      <c r="N129" s="170"/>
      <c r="O129" s="170"/>
      <c r="P129" s="171">
        <f>51672+200</f>
        <v>51872</v>
      </c>
      <c r="Q129" s="171"/>
    </row>
    <row r="130" spans="1:17" ht="11.25" customHeight="1" hidden="1">
      <c r="A130" s="22">
        <v>2</v>
      </c>
      <c r="B130" s="23"/>
      <c r="C130" s="51" t="s">
        <v>85</v>
      </c>
      <c r="D130" s="68" t="s">
        <v>59</v>
      </c>
      <c r="E130" s="68"/>
      <c r="F130" s="68"/>
      <c r="G130" s="68"/>
      <c r="H130" s="68"/>
      <c r="I130" s="68"/>
      <c r="J130" s="68"/>
      <c r="K130" s="68"/>
      <c r="L130" s="24" t="s">
        <v>48</v>
      </c>
      <c r="M130" s="170" t="s">
        <v>46</v>
      </c>
      <c r="N130" s="170"/>
      <c r="O130" s="170"/>
      <c r="P130" s="171">
        <v>156173</v>
      </c>
      <c r="Q130" s="171"/>
    </row>
    <row r="131" spans="1:17" ht="11.25" customHeight="1">
      <c r="A131" s="169" t="s">
        <v>47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1:17" ht="11.25" customHeight="1">
      <c r="A132" s="22">
        <v>1</v>
      </c>
      <c r="B132" s="23"/>
      <c r="C132" s="51" t="s">
        <v>123</v>
      </c>
      <c r="D132" s="67" t="s">
        <v>87</v>
      </c>
      <c r="E132" s="68"/>
      <c r="F132" s="68"/>
      <c r="G132" s="68"/>
      <c r="H132" s="68"/>
      <c r="I132" s="68"/>
      <c r="J132" s="68"/>
      <c r="K132" s="68"/>
      <c r="L132" s="34" t="s">
        <v>45</v>
      </c>
      <c r="M132" s="170" t="s">
        <v>52</v>
      </c>
      <c r="N132" s="170"/>
      <c r="O132" s="170"/>
      <c r="P132" s="171">
        <f>L65/8/12</f>
        <v>14.9846875</v>
      </c>
      <c r="Q132" s="171"/>
    </row>
    <row r="133" spans="1:17" ht="11.25" customHeight="1">
      <c r="A133" s="169" t="s">
        <v>49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</row>
    <row r="134" spans="1:17" ht="28.5" customHeight="1">
      <c r="A134" s="22">
        <v>1</v>
      </c>
      <c r="B134" s="23"/>
      <c r="C134" s="51" t="s">
        <v>123</v>
      </c>
      <c r="D134" s="67" t="s">
        <v>88</v>
      </c>
      <c r="E134" s="68"/>
      <c r="F134" s="68"/>
      <c r="G134" s="68"/>
      <c r="H134" s="68"/>
      <c r="I134" s="68"/>
      <c r="J134" s="68"/>
      <c r="K134" s="68"/>
      <c r="L134" s="34" t="s">
        <v>90</v>
      </c>
      <c r="M134" s="170" t="s">
        <v>52</v>
      </c>
      <c r="N134" s="170"/>
      <c r="O134" s="170"/>
      <c r="P134" s="171">
        <v>96.65</v>
      </c>
      <c r="Q134" s="171"/>
    </row>
    <row r="135" spans="1:17" ht="15.75" customHeight="1" hidden="1">
      <c r="A135" s="172" t="s">
        <v>91</v>
      </c>
      <c r="B135" s="172"/>
      <c r="C135" s="150" t="s">
        <v>81</v>
      </c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151"/>
    </row>
    <row r="136" spans="1:17" ht="12.75" customHeight="1" hidden="1">
      <c r="A136" s="217" t="s">
        <v>47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218"/>
    </row>
    <row r="137" spans="1:17" ht="11.25" customHeight="1" hidden="1">
      <c r="A137" s="48">
        <v>1</v>
      </c>
      <c r="B137" s="49"/>
      <c r="C137" s="51" t="s">
        <v>85</v>
      </c>
      <c r="D137" s="213" t="s">
        <v>82</v>
      </c>
      <c r="E137" s="214"/>
      <c r="F137" s="214"/>
      <c r="G137" s="214"/>
      <c r="H137" s="214"/>
      <c r="I137" s="214"/>
      <c r="J137" s="214"/>
      <c r="K137" s="215"/>
      <c r="L137" s="43" t="s">
        <v>58</v>
      </c>
      <c r="M137" s="170" t="s">
        <v>46</v>
      </c>
      <c r="N137" s="170"/>
      <c r="O137" s="170"/>
      <c r="P137" s="174">
        <v>1</v>
      </c>
      <c r="Q137" s="175"/>
    </row>
    <row r="138" spans="1:17" ht="11.25" customHeight="1" hidden="1">
      <c r="A138" s="208" t="s">
        <v>43</v>
      </c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10"/>
    </row>
    <row r="139" spans="1:17" ht="11.25" customHeight="1" hidden="1">
      <c r="A139" s="50">
        <v>1</v>
      </c>
      <c r="B139" s="42"/>
      <c r="C139" s="51" t="s">
        <v>85</v>
      </c>
      <c r="D139" s="197" t="s">
        <v>83</v>
      </c>
      <c r="E139" s="198"/>
      <c r="F139" s="198"/>
      <c r="G139" s="198"/>
      <c r="H139" s="198"/>
      <c r="I139" s="198"/>
      <c r="J139" s="198"/>
      <c r="K139" s="199"/>
      <c r="L139" s="47" t="s">
        <v>84</v>
      </c>
      <c r="M139" s="170" t="s">
        <v>46</v>
      </c>
      <c r="N139" s="170"/>
      <c r="O139" s="216"/>
      <c r="P139" s="191">
        <v>8</v>
      </c>
      <c r="Q139" s="192"/>
    </row>
    <row r="140" spans="1:17" ht="11.25" customHeight="1" hidden="1">
      <c r="A140" s="196" t="s">
        <v>49</v>
      </c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</row>
    <row r="141" spans="1:17" ht="11.25" customHeight="1" hidden="1">
      <c r="A141" s="41">
        <v>1</v>
      </c>
      <c r="B141" s="42"/>
      <c r="C141" s="51" t="s">
        <v>85</v>
      </c>
      <c r="D141" s="193" t="s">
        <v>115</v>
      </c>
      <c r="E141" s="194"/>
      <c r="F141" s="194"/>
      <c r="G141" s="194"/>
      <c r="H141" s="194"/>
      <c r="I141" s="194"/>
      <c r="J141" s="194"/>
      <c r="K141" s="195"/>
      <c r="L141" s="47" t="s">
        <v>84</v>
      </c>
      <c r="M141" s="170" t="s">
        <v>52</v>
      </c>
      <c r="N141" s="170"/>
      <c r="O141" s="170"/>
      <c r="P141" s="204">
        <v>8</v>
      </c>
      <c r="Q141" s="204"/>
    </row>
    <row r="142" spans="1:17" ht="11.25" hidden="1">
      <c r="A142" s="208" t="s">
        <v>92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10"/>
    </row>
    <row r="143" spans="1:17" ht="22.5" customHeight="1" hidden="1">
      <c r="A143" s="50">
        <v>1</v>
      </c>
      <c r="B143" s="42"/>
      <c r="C143" s="51" t="s">
        <v>85</v>
      </c>
      <c r="D143" s="205" t="s">
        <v>102</v>
      </c>
      <c r="E143" s="206"/>
      <c r="F143" s="206"/>
      <c r="G143" s="206"/>
      <c r="H143" s="206"/>
      <c r="I143" s="206"/>
      <c r="J143" s="206"/>
      <c r="K143" s="207"/>
      <c r="L143" s="47" t="s">
        <v>84</v>
      </c>
      <c r="M143" s="170" t="s">
        <v>52</v>
      </c>
      <c r="N143" s="170"/>
      <c r="O143" s="170"/>
      <c r="P143" s="191" t="s">
        <v>93</v>
      </c>
      <c r="Q143" s="192"/>
    </row>
    <row r="144" spans="13:17" ht="11.25">
      <c r="M144" s="40"/>
      <c r="N144" s="40"/>
      <c r="O144" s="40"/>
      <c r="P144" s="45"/>
      <c r="Q144" s="46"/>
    </row>
    <row r="145" spans="1:17" ht="11.25" customHeight="1">
      <c r="A145" s="4" t="s">
        <v>60</v>
      </c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4" t="s">
        <v>27</v>
      </c>
    </row>
    <row r="147" spans="1:17" ht="36.75" customHeight="1">
      <c r="A147" s="138" t="s">
        <v>61</v>
      </c>
      <c r="B147" s="138"/>
      <c r="C147" s="105" t="s">
        <v>62</v>
      </c>
      <c r="D147" s="105"/>
      <c r="E147" s="105"/>
      <c r="F147" s="219" t="s">
        <v>23</v>
      </c>
      <c r="G147" s="126" t="s">
        <v>63</v>
      </c>
      <c r="H147" s="126"/>
      <c r="I147" s="126"/>
      <c r="J147" s="201" t="s">
        <v>64</v>
      </c>
      <c r="K147" s="201"/>
      <c r="L147" s="201"/>
      <c r="M147" s="105" t="s">
        <v>65</v>
      </c>
      <c r="N147" s="105"/>
      <c r="O147" s="105"/>
      <c r="P147" s="202" t="s">
        <v>66</v>
      </c>
      <c r="Q147" s="202"/>
    </row>
    <row r="148" spans="1:17" ht="21.75" customHeight="1">
      <c r="A148" s="78"/>
      <c r="B148" s="107"/>
      <c r="C148" s="106"/>
      <c r="D148" s="107"/>
      <c r="E148" s="107"/>
      <c r="F148" s="220"/>
      <c r="G148" s="25" t="s">
        <v>29</v>
      </c>
      <c r="H148" s="25" t="s">
        <v>30</v>
      </c>
      <c r="I148" s="26" t="s">
        <v>31</v>
      </c>
      <c r="J148" s="25" t="s">
        <v>29</v>
      </c>
      <c r="K148" s="25" t="s">
        <v>30</v>
      </c>
      <c r="L148" s="26" t="s">
        <v>31</v>
      </c>
      <c r="M148" s="25" t="s">
        <v>29</v>
      </c>
      <c r="N148" s="25" t="s">
        <v>30</v>
      </c>
      <c r="O148" s="26" t="s">
        <v>31</v>
      </c>
      <c r="P148" s="106"/>
      <c r="Q148" s="203"/>
    </row>
    <row r="149" spans="1:17" ht="11.25" customHeight="1">
      <c r="A149" s="65">
        <v>1</v>
      </c>
      <c r="B149" s="65"/>
      <c r="C149" s="165">
        <v>2</v>
      </c>
      <c r="D149" s="165"/>
      <c r="E149" s="165"/>
      <c r="F149" s="11">
        <v>3</v>
      </c>
      <c r="G149" s="11">
        <v>4</v>
      </c>
      <c r="H149" s="11">
        <v>5</v>
      </c>
      <c r="I149" s="11">
        <v>6</v>
      </c>
      <c r="J149" s="11">
        <v>7</v>
      </c>
      <c r="K149" s="11">
        <v>8</v>
      </c>
      <c r="L149" s="11">
        <v>9</v>
      </c>
      <c r="M149" s="11">
        <v>10</v>
      </c>
      <c r="N149" s="11">
        <v>11</v>
      </c>
      <c r="O149" s="20">
        <v>12</v>
      </c>
      <c r="P149" s="64">
        <v>13</v>
      </c>
      <c r="Q149" s="64"/>
    </row>
    <row r="150" spans="1:17" ht="11.25" customHeight="1">
      <c r="A150" s="131" t="s">
        <v>67</v>
      </c>
      <c r="B150" s="131"/>
      <c r="C150" s="131"/>
      <c r="D150" s="131"/>
      <c r="E150" s="131"/>
      <c r="F150" s="17"/>
      <c r="G150" s="12"/>
      <c r="H150" s="12"/>
      <c r="I150" s="12"/>
      <c r="J150" s="12"/>
      <c r="K150" s="12"/>
      <c r="L150" s="12"/>
      <c r="M150" s="12"/>
      <c r="N150" s="12"/>
      <c r="O150" s="12"/>
      <c r="P150" s="226"/>
      <c r="Q150" s="226"/>
    </row>
    <row r="152" spans="1:17" ht="11.25" customHeight="1">
      <c r="A152" s="1" t="s">
        <v>68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1.25" customHeight="1">
      <c r="A153" s="1" t="s">
        <v>69</v>
      </c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1.25" customHeight="1">
      <c r="A154" s="1" t="s">
        <v>70</v>
      </c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6" spans="1:17" ht="24.75" customHeight="1">
      <c r="A156"/>
      <c r="B156" s="212" t="s">
        <v>135</v>
      </c>
      <c r="C156" s="212"/>
      <c r="D156" s="212"/>
      <c r="E156" s="212"/>
      <c r="F156"/>
      <c r="G156" s="9"/>
      <c r="H156"/>
      <c r="I156"/>
      <c r="J156"/>
      <c r="K156"/>
      <c r="L156"/>
      <c r="M156"/>
      <c r="N156" s="225" t="s">
        <v>136</v>
      </c>
      <c r="O156" s="225"/>
      <c r="P156" s="225"/>
      <c r="Q156"/>
    </row>
    <row r="157" spans="1:17" ht="11.25" customHeight="1">
      <c r="A157"/>
      <c r="B157" s="59" t="s">
        <v>138</v>
      </c>
      <c r="C157"/>
      <c r="D157"/>
      <c r="E157"/>
      <c r="F157"/>
      <c r="G157" s="92" t="s">
        <v>71</v>
      </c>
      <c r="H157" s="92"/>
      <c r="I157" s="92"/>
      <c r="J157"/>
      <c r="K157"/>
      <c r="L157"/>
      <c r="M157" s="5"/>
      <c r="N157" s="5" t="s">
        <v>72</v>
      </c>
      <c r="O157" s="5"/>
      <c r="P157"/>
      <c r="Q157"/>
    </row>
    <row r="158" spans="1:17" ht="11.25" customHeight="1">
      <c r="A158"/>
      <c r="B158" s="59" t="s">
        <v>137</v>
      </c>
      <c r="C158"/>
      <c r="D158"/>
      <c r="E158"/>
      <c r="F158"/>
      <c r="G158" s="58"/>
      <c r="H158" s="58"/>
      <c r="I158" s="58"/>
      <c r="J158"/>
      <c r="K158"/>
      <c r="L158"/>
      <c r="M158" s="58"/>
      <c r="N158" s="58"/>
      <c r="O158" s="58"/>
      <c r="P158"/>
      <c r="Q158"/>
    </row>
    <row r="159" spans="1:17" ht="12.75" customHeight="1">
      <c r="A159"/>
      <c r="B159" s="27" t="s">
        <v>73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1" spans="1:17" ht="36.75" customHeight="1">
      <c r="A161"/>
      <c r="B161" s="212" t="s">
        <v>132</v>
      </c>
      <c r="C161" s="212"/>
      <c r="D161" s="212"/>
      <c r="E161" s="212"/>
      <c r="F161"/>
      <c r="G161" s="9"/>
      <c r="H161"/>
      <c r="I161"/>
      <c r="J161"/>
      <c r="K161"/>
      <c r="L161"/>
      <c r="M161"/>
      <c r="N161" s="224" t="s">
        <v>133</v>
      </c>
      <c r="O161" s="224"/>
      <c r="P161" s="224"/>
      <c r="Q161"/>
    </row>
    <row r="162" spans="1:17" ht="11.25" customHeight="1">
      <c r="A162"/>
      <c r="B162" s="59" t="s">
        <v>137</v>
      </c>
      <c r="C162"/>
      <c r="D162"/>
      <c r="E162"/>
      <c r="F162"/>
      <c r="G162" s="92" t="s">
        <v>71</v>
      </c>
      <c r="H162" s="92"/>
      <c r="I162" s="92"/>
      <c r="J162"/>
      <c r="K162"/>
      <c r="L162"/>
      <c r="M162" s="5"/>
      <c r="N162" s="5" t="s">
        <v>72</v>
      </c>
      <c r="O162" s="5"/>
      <c r="P162"/>
      <c r="Q162"/>
    </row>
    <row r="165" spans="2:7" s="28" customFormat="1" ht="8.25" customHeight="1">
      <c r="B165" s="211"/>
      <c r="C165" s="211"/>
      <c r="D165" s="211"/>
      <c r="F165" s="211"/>
      <c r="G165" s="211"/>
    </row>
    <row r="166" spans="1:17" ht="11.25" customHeight="1">
      <c r="A166"/>
      <c r="B166" s="2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/>
      <c r="N166"/>
      <c r="O166"/>
      <c r="P166"/>
      <c r="Q166"/>
    </row>
    <row r="167" spans="1:17" ht="11.25" customHeight="1">
      <c r="A167"/>
      <c r="B167" s="29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/>
      <c r="N167"/>
      <c r="O167"/>
      <c r="P167"/>
      <c r="Q167"/>
    </row>
  </sheetData>
  <sheetProtection/>
  <mergeCells count="303">
    <mergeCell ref="A97:Q97"/>
    <mergeCell ref="D98:K98"/>
    <mergeCell ref="M98:O98"/>
    <mergeCell ref="M101:O101"/>
    <mergeCell ref="P101:Q101"/>
    <mergeCell ref="D101:K101"/>
    <mergeCell ref="P98:Q98"/>
    <mergeCell ref="A100:Q100"/>
    <mergeCell ref="B161:E161"/>
    <mergeCell ref="N161:P161"/>
    <mergeCell ref="N156:P156"/>
    <mergeCell ref="D129:K129"/>
    <mergeCell ref="D130:K130"/>
    <mergeCell ref="M129:O129"/>
    <mergeCell ref="M137:O137"/>
    <mergeCell ref="P150:Q150"/>
    <mergeCell ref="A104:Q104"/>
    <mergeCell ref="M112:O112"/>
    <mergeCell ref="P112:Q112"/>
    <mergeCell ref="D112:K112"/>
    <mergeCell ref="P105:Q105"/>
    <mergeCell ref="M105:O105"/>
    <mergeCell ref="A109:Q109"/>
    <mergeCell ref="D105:K105"/>
    <mergeCell ref="M108:O108"/>
    <mergeCell ref="P108:Q108"/>
    <mergeCell ref="D110:K110"/>
    <mergeCell ref="D125:K125"/>
    <mergeCell ref="A150:E150"/>
    <mergeCell ref="A136:Q136"/>
    <mergeCell ref="F147:F148"/>
    <mergeCell ref="G147:I147"/>
    <mergeCell ref="D134:K134"/>
    <mergeCell ref="A149:B149"/>
    <mergeCell ref="A126:C126"/>
    <mergeCell ref="A127:B127"/>
    <mergeCell ref="P134:Q134"/>
    <mergeCell ref="D127:Q127"/>
    <mergeCell ref="D126:Q126"/>
    <mergeCell ref="A128:Q128"/>
    <mergeCell ref="M130:O130"/>
    <mergeCell ref="P130:Q130"/>
    <mergeCell ref="M134:O134"/>
    <mergeCell ref="A131:Q131"/>
    <mergeCell ref="P129:Q129"/>
    <mergeCell ref="P137:Q137"/>
    <mergeCell ref="C167:L167"/>
    <mergeCell ref="G162:I162"/>
    <mergeCell ref="B165:D165"/>
    <mergeCell ref="F165:G165"/>
    <mergeCell ref="C166:L166"/>
    <mergeCell ref="B156:E156"/>
    <mergeCell ref="G157:I157"/>
    <mergeCell ref="D137:K137"/>
    <mergeCell ref="M139:O139"/>
    <mergeCell ref="C135:Q135"/>
    <mergeCell ref="C149:E149"/>
    <mergeCell ref="P149:Q149"/>
    <mergeCell ref="J147:L147"/>
    <mergeCell ref="M147:O147"/>
    <mergeCell ref="P147:Q148"/>
    <mergeCell ref="P141:Q141"/>
    <mergeCell ref="D143:K143"/>
    <mergeCell ref="A142:Q142"/>
    <mergeCell ref="A138:Q138"/>
    <mergeCell ref="M125:O125"/>
    <mergeCell ref="D141:K141"/>
    <mergeCell ref="A147:B148"/>
    <mergeCell ref="C147:E148"/>
    <mergeCell ref="A135:B135"/>
    <mergeCell ref="M143:O143"/>
    <mergeCell ref="M141:O141"/>
    <mergeCell ref="A140:Q140"/>
    <mergeCell ref="D139:K139"/>
    <mergeCell ref="A133:Q133"/>
    <mergeCell ref="D121:K121"/>
    <mergeCell ref="A122:Q122"/>
    <mergeCell ref="P143:Q143"/>
    <mergeCell ref="P139:Q139"/>
    <mergeCell ref="D123:K123"/>
    <mergeCell ref="M121:O121"/>
    <mergeCell ref="P121:Q121"/>
    <mergeCell ref="P132:Q132"/>
    <mergeCell ref="D132:K132"/>
    <mergeCell ref="M132:O132"/>
    <mergeCell ref="P125:Q125"/>
    <mergeCell ref="D118:K118"/>
    <mergeCell ref="A124:Q124"/>
    <mergeCell ref="D120:K120"/>
    <mergeCell ref="A120:B120"/>
    <mergeCell ref="M123:O123"/>
    <mergeCell ref="P123:Q123"/>
    <mergeCell ref="D119:Q119"/>
    <mergeCell ref="M120:O120"/>
    <mergeCell ref="P120:Q120"/>
    <mergeCell ref="D115:K115"/>
    <mergeCell ref="M115:O115"/>
    <mergeCell ref="P115:Q115"/>
    <mergeCell ref="M118:O118"/>
    <mergeCell ref="P118:Q118"/>
    <mergeCell ref="M117:O117"/>
    <mergeCell ref="A116:Q116"/>
    <mergeCell ref="P117:Q117"/>
    <mergeCell ref="D117:K117"/>
    <mergeCell ref="A114:Q114"/>
    <mergeCell ref="A106:B106"/>
    <mergeCell ref="D106:Q106"/>
    <mergeCell ref="A111:Q111"/>
    <mergeCell ref="M110:O110"/>
    <mergeCell ref="P110:Q110"/>
    <mergeCell ref="A113:B113"/>
    <mergeCell ref="D113:Q113"/>
    <mergeCell ref="A107:Q107"/>
    <mergeCell ref="D108:K108"/>
    <mergeCell ref="A95:Q95"/>
    <mergeCell ref="D96:K96"/>
    <mergeCell ref="M96:O96"/>
    <mergeCell ref="P96:Q96"/>
    <mergeCell ref="A99:B99"/>
    <mergeCell ref="D99:Q99"/>
    <mergeCell ref="D103:K103"/>
    <mergeCell ref="M103:O103"/>
    <mergeCell ref="A102:Q102"/>
    <mergeCell ref="P103:Q103"/>
    <mergeCell ref="A93:Q93"/>
    <mergeCell ref="D94:K94"/>
    <mergeCell ref="M94:O94"/>
    <mergeCell ref="P94:Q94"/>
    <mergeCell ref="A92:B92"/>
    <mergeCell ref="D92:Q92"/>
    <mergeCell ref="A88:Q88"/>
    <mergeCell ref="D89:K89"/>
    <mergeCell ref="M89:O89"/>
    <mergeCell ref="P89:Q89"/>
    <mergeCell ref="A90:Q90"/>
    <mergeCell ref="D91:K91"/>
    <mergeCell ref="M91:O91"/>
    <mergeCell ref="P91:Q91"/>
    <mergeCell ref="A86:Q86"/>
    <mergeCell ref="D87:K87"/>
    <mergeCell ref="M87:O87"/>
    <mergeCell ref="P87:Q87"/>
    <mergeCell ref="M81:O82"/>
    <mergeCell ref="A77:J77"/>
    <mergeCell ref="D84:Q84"/>
    <mergeCell ref="A83:B83"/>
    <mergeCell ref="D83:K83"/>
    <mergeCell ref="M83:O83"/>
    <mergeCell ref="P83:Q83"/>
    <mergeCell ref="A84:C84"/>
    <mergeCell ref="P76:Q76"/>
    <mergeCell ref="N76:O76"/>
    <mergeCell ref="A85:B85"/>
    <mergeCell ref="D85:Q85"/>
    <mergeCell ref="N77:O77"/>
    <mergeCell ref="A81:B82"/>
    <mergeCell ref="C81:C82"/>
    <mergeCell ref="N79:O79"/>
    <mergeCell ref="D81:K82"/>
    <mergeCell ref="A79:K79"/>
    <mergeCell ref="N74:O74"/>
    <mergeCell ref="P74:Q74"/>
    <mergeCell ref="N75:O75"/>
    <mergeCell ref="P75:Q75"/>
    <mergeCell ref="A78:J78"/>
    <mergeCell ref="L78:M78"/>
    <mergeCell ref="P81:Q82"/>
    <mergeCell ref="P77:Q77"/>
    <mergeCell ref="L81:L82"/>
    <mergeCell ref="P79:Q79"/>
    <mergeCell ref="N78:O78"/>
    <mergeCell ref="L79:M79"/>
    <mergeCell ref="P78:Q78"/>
    <mergeCell ref="L77:M77"/>
    <mergeCell ref="A76:J76"/>
    <mergeCell ref="L76:M76"/>
    <mergeCell ref="L75:M75"/>
    <mergeCell ref="L74:M74"/>
    <mergeCell ref="A74:J74"/>
    <mergeCell ref="L71:M71"/>
    <mergeCell ref="N71:O71"/>
    <mergeCell ref="A72:K72"/>
    <mergeCell ref="L72:M72"/>
    <mergeCell ref="N72:O72"/>
    <mergeCell ref="A75:J75"/>
    <mergeCell ref="P70:Q70"/>
    <mergeCell ref="P72:Q72"/>
    <mergeCell ref="A71:J71"/>
    <mergeCell ref="P71:Q71"/>
    <mergeCell ref="A73:J73"/>
    <mergeCell ref="L73:M73"/>
    <mergeCell ref="N73:O73"/>
    <mergeCell ref="P73:Q73"/>
    <mergeCell ref="A70:J70"/>
    <mergeCell ref="L70:M70"/>
    <mergeCell ref="L65:M65"/>
    <mergeCell ref="N70:O70"/>
    <mergeCell ref="E66:K66"/>
    <mergeCell ref="L66:M66"/>
    <mergeCell ref="N66:O66"/>
    <mergeCell ref="N65:O65"/>
    <mergeCell ref="A67:K67"/>
    <mergeCell ref="A66:B66"/>
    <mergeCell ref="A65:B65"/>
    <mergeCell ref="E65:K65"/>
    <mergeCell ref="P67:Q67"/>
    <mergeCell ref="L67:M67"/>
    <mergeCell ref="N64:O64"/>
    <mergeCell ref="P66:Q66"/>
    <mergeCell ref="N67:O67"/>
    <mergeCell ref="P65:Q65"/>
    <mergeCell ref="P64:Q64"/>
    <mergeCell ref="A63:B63"/>
    <mergeCell ref="E63:K63"/>
    <mergeCell ref="L63:M63"/>
    <mergeCell ref="A64:B64"/>
    <mergeCell ref="E64:K64"/>
    <mergeCell ref="L64:M64"/>
    <mergeCell ref="P63:Q63"/>
    <mergeCell ref="N61:O61"/>
    <mergeCell ref="N63:O63"/>
    <mergeCell ref="P61:Q61"/>
    <mergeCell ref="N62:O62"/>
    <mergeCell ref="P62:Q62"/>
    <mergeCell ref="P59:Q59"/>
    <mergeCell ref="L61:M61"/>
    <mergeCell ref="E60:K60"/>
    <mergeCell ref="L60:M60"/>
    <mergeCell ref="P60:Q60"/>
    <mergeCell ref="N60:O60"/>
    <mergeCell ref="E61:K61"/>
    <mergeCell ref="N59:O59"/>
    <mergeCell ref="L59:M59"/>
    <mergeCell ref="A62:B62"/>
    <mergeCell ref="E62:K62"/>
    <mergeCell ref="L62:M62"/>
    <mergeCell ref="A61:B61"/>
    <mergeCell ref="A60:B60"/>
    <mergeCell ref="A57:B57"/>
    <mergeCell ref="E57:K57"/>
    <mergeCell ref="A59:B59"/>
    <mergeCell ref="E59:K59"/>
    <mergeCell ref="M11:Q12"/>
    <mergeCell ref="A13:Q13"/>
    <mergeCell ref="P58:Q58"/>
    <mergeCell ref="P56:Q56"/>
    <mergeCell ref="A56:B56"/>
    <mergeCell ref="E56:K56"/>
    <mergeCell ref="A58:B58"/>
    <mergeCell ref="E58:K58"/>
    <mergeCell ref="L58:M58"/>
    <mergeCell ref="N58:O58"/>
    <mergeCell ref="M6:Q6"/>
    <mergeCell ref="M7:Q7"/>
    <mergeCell ref="M9:Q9"/>
    <mergeCell ref="M10:Q10"/>
    <mergeCell ref="D54:D55"/>
    <mergeCell ref="E54:K55"/>
    <mergeCell ref="A54:B55"/>
    <mergeCell ref="C54:C55"/>
    <mergeCell ref="P57:Q57"/>
    <mergeCell ref="L56:M56"/>
    <mergeCell ref="N56:O56"/>
    <mergeCell ref="L54:M55"/>
    <mergeCell ref="L57:M57"/>
    <mergeCell ref="N57:O57"/>
    <mergeCell ref="P54:Q55"/>
    <mergeCell ref="N54:O55"/>
    <mergeCell ref="A14:Q14"/>
    <mergeCell ref="B18:C18"/>
    <mergeCell ref="E18:Q18"/>
    <mergeCell ref="B21:C21"/>
    <mergeCell ref="E21:Q21"/>
    <mergeCell ref="B37:P37"/>
    <mergeCell ref="B32:P32"/>
    <mergeCell ref="E19:Q19"/>
    <mergeCell ref="E22:Q22"/>
    <mergeCell ref="B19:C19"/>
    <mergeCell ref="B22:C22"/>
    <mergeCell ref="B24:C24"/>
    <mergeCell ref="E24:F24"/>
    <mergeCell ref="H24:Q24"/>
    <mergeCell ref="B27:Q27"/>
    <mergeCell ref="A51:B51"/>
    <mergeCell ref="B25:C25"/>
    <mergeCell ref="H25:Q25"/>
    <mergeCell ref="B30:Q30"/>
    <mergeCell ref="B29:Q29"/>
    <mergeCell ref="B34:P34"/>
    <mergeCell ref="B31:Q31"/>
    <mergeCell ref="A49:B49"/>
    <mergeCell ref="B39:Q39"/>
    <mergeCell ref="E51:Q51"/>
    <mergeCell ref="E49:Q49"/>
    <mergeCell ref="B33:P33"/>
    <mergeCell ref="B44:Q44"/>
    <mergeCell ref="E50:O50"/>
    <mergeCell ref="B41:O41"/>
    <mergeCell ref="A50:B50"/>
    <mergeCell ref="B35:P35"/>
    <mergeCell ref="A45:Q46"/>
    <mergeCell ref="B38:P38"/>
    <mergeCell ref="B36:P36"/>
  </mergeCells>
  <printOptions horizontalCentered="1"/>
  <pageMargins left="0.5511811023622047" right="0.5511811023622047" top="0.984251968503937" bottom="0.3937007874015748" header="0.5118110236220472" footer="0.5118110236220472"/>
  <pageSetup horizontalDpi="600" verticalDpi="600" orientation="landscape" paperSize="9" scale="75" r:id="rId1"/>
  <rowBreaks count="3" manualBreakCount="3">
    <brk id="49" max="16" man="1"/>
    <brk id="134" max="16" man="1"/>
    <brk id="1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temp</cp:lastModifiedBy>
  <cp:lastPrinted>2018-12-26T07:44:52Z</cp:lastPrinted>
  <dcterms:created xsi:type="dcterms:W3CDTF">2017-01-31T12:36:03Z</dcterms:created>
  <dcterms:modified xsi:type="dcterms:W3CDTF">2019-01-17T12:53:04Z</dcterms:modified>
  <cp:category/>
  <cp:version/>
  <cp:contentType/>
  <cp:contentStatus/>
  <cp:revision>1</cp:revision>
</cp:coreProperties>
</file>