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<sst xmlns="http://schemas.openxmlformats.org/spreadsheetml/2006/main" count="122" uniqueCount="107">
  <si>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</si>
  <si>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</si>
  <si>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</si>
  <si>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</si>
  <si>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</si>
  <si>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</si>
  <si>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</si>
  <si>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</si>
  <si>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</si>
  <si>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</si>
  <si>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</si>
  <si>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</si>
  <si>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</si>
  <si>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</si>
  <si>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</si>
  <si>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</si>
  <si>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</si>
  <si>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</si>
  <si>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</si>
  <si>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</si>
  <si>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</si>
  <si>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</si>
  <si>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</si>
  <si>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</si>
  <si>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</si>
  <si>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</si>
  <si>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</si>
  <si>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</si>
  <si>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</si>
  <si>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</si>
  <si>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</si>
  <si>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</si>
  <si>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</si>
  <si>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</si>
  <si>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</si>
  <si>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</si>
  <si>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</si>
  <si>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</si>
  <si>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</si>
  <si>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</si>
  <si>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</si>
  <si>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</si>
  <si>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</si>
  <si>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</si>
  <si>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</si>
  <si>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</si>
  <si>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</si>
  <si>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</si>
  <si>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</si>
  <si>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</si>
  <si>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</si>
  <si>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</si>
  <si>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</si>
  <si>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</si>
  <si>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</si>
  <si>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</si>
  <si>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</si>
  <si>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</si>
  <si>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</si>
  <si>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</si>
  <si>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</si>
  <si>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</si>
  <si>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</si>
  <si>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</si>
  <si>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</si>
  <si>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</si>
  <si>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</si>
  <si>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</si>
  <si>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</si>
  <si>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</si>
  <si>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</si>
  <si>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</si>
  <si>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</si>
  <si>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</si>
  <si>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</si>
  <si>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</si>
  <si>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</si>
  <si>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</si>
  <si>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</si>
  <si>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</si>
  <si>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</si>
  <si>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</si>
  <si>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</si>
  <si>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</si>
  <si>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</si>
  <si>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</si>
  <si>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</si>
  <si>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</si>
  <si>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</si>
  <si>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</si>
  <si>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</si>
  <si>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</si>
  <si>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</si>
  <si>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</si>
  <si>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2,3 р.б.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</si>
  <si>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 , послуги з централізованого водопостачання , водовідведення, що вироблялися, транспортувалися та постачалися населенню та / або іншим підприємствам  централізованого питного водопостачання та водовідведення, які надають населенню послуги з цетралізованого водопостачання та водовідведення, яка  виникла у зв'язку з невідповідністю фактичної вартості теплової енергії та послуг з централізованого водопостачання , водовідведення, опалення та постачання гарячої води  тарифам, що затверджувалися та/або погоджувалися органами державної влади чи місцевого самоврядування</t>
  </si>
  <si>
    <t>План на січень - грудень з урахуванням змін, тис. грн.</t>
  </si>
  <si>
    <t>План на январь-декабрь с учетом изменений, тыс. грн.</t>
  </si>
  <si>
    <t>Щотижнева 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</si>
  <si>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 4,4 р.б.</t>
  </si>
  <si>
    <t>в 2,1 р.б.</t>
  </si>
  <si>
    <t xml:space="preserve">Поступило            с  01 января по 31 декабря,
тыс. грн. </t>
  </si>
  <si>
    <t xml:space="preserve">Надійшло з 
01 січня
по 31 грудня      тис. грн. </t>
  </si>
  <si>
    <t>Еженедельная информация о поступлениях в городской бюджет г.Николаева за  2015 год                                                                 
(без собственных поступлений бюджетных учреждений )</t>
  </si>
  <si>
    <t>в 3,0 р.б.</t>
  </si>
  <si>
    <t>в 1,9 р.б.</t>
  </si>
  <si>
    <t>в 2,7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</si>
</sst>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173" fontId="9" fillId="33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view="pageBreakPreview" zoomScale="75" zoomScaleSheetLayoutView="75" zoomScalePageLayoutView="0" workbookViewId="0" topLeftCell="A37">
      <selection activeCell="E41" sqref="E41"/>
    </sheetView>
  </sheetViews>
  <sheetFormatPr defaultColWidth="9.00390625" defaultRowHeight="12.75"/>
  <cols>
    <col min="1" max="1" width="42.00390625" style="0" customWidth="1"/>
    <col min="2" max="2" width="16.625" style="78" customWidth="1"/>
    <col min="3" max="3" width="16.00390625" style="0" customWidth="1"/>
    <col min="4" max="4" width="15.875" style="0" customWidth="1"/>
    <col min="5" max="5" width="13.875" style="37" customWidth="1"/>
    <col min="6" max="6" width="14.625" style="0" customWidth="1"/>
  </cols>
  <sheetData>
    <row r="1" spans="1:7" ht="12.75" customHeight="1">
      <c r="A1" s="13"/>
      <c r="B1" s="76"/>
      <c r="C1" s="13"/>
      <c r="D1" s="13"/>
      <c r="E1" s="13"/>
      <c r="F1" s="6"/>
      <c r="G1" s="14"/>
    </row>
    <row r="2" spans="1:7" ht="26.25" customHeight="1">
      <c r="A2" s="91" t="s">
        <v>98</v>
      </c>
      <c r="B2" s="91"/>
      <c r="C2" s="91"/>
      <c r="D2" s="91"/>
      <c r="E2" s="91"/>
      <c r="F2" s="92"/>
      <c r="G2" s="14"/>
    </row>
    <row r="3" spans="1:7" ht="15">
      <c r="A3" s="3"/>
      <c r="B3" s="77"/>
      <c r="C3" s="7"/>
      <c r="D3" s="8"/>
      <c r="E3" s="39"/>
      <c r="F3" s="6"/>
      <c r="G3" s="14"/>
    </row>
    <row r="4" spans="1:7" ht="27" customHeight="1">
      <c r="A4" s="93" t="s">
        <v>36</v>
      </c>
      <c r="B4" s="94" t="s">
        <v>37</v>
      </c>
      <c r="C4" s="95" t="s">
        <v>96</v>
      </c>
      <c r="D4" s="93" t="s">
        <v>102</v>
      </c>
      <c r="E4" s="96" t="s">
        <v>82</v>
      </c>
      <c r="F4" s="97" t="s">
        <v>38</v>
      </c>
      <c r="G4" s="14"/>
    </row>
    <row r="5" spans="1:7" ht="37.5" customHeight="1">
      <c r="A5" s="93"/>
      <c r="B5" s="94"/>
      <c r="C5" s="95"/>
      <c r="D5" s="93"/>
      <c r="E5" s="96"/>
      <c r="F5" s="97"/>
      <c r="G5" s="14"/>
    </row>
    <row r="6" spans="1:7" ht="15">
      <c r="A6" s="18" t="s">
        <v>39</v>
      </c>
      <c r="B6" s="79"/>
      <c r="C6" s="16"/>
      <c r="D6" s="17"/>
      <c r="E6" s="40"/>
      <c r="F6" s="15"/>
      <c r="G6" s="14"/>
    </row>
    <row r="7" spans="1:7" ht="15">
      <c r="A7" s="30" t="s">
        <v>40</v>
      </c>
      <c r="B7" s="75">
        <v>550853.6</v>
      </c>
      <c r="C7" s="75">
        <v>550853.6</v>
      </c>
      <c r="D7" s="60">
        <v>652656.199</v>
      </c>
      <c r="E7" s="45">
        <f>D7/B7*100</f>
        <v>118.4808811270363</v>
      </c>
      <c r="F7" s="9">
        <f>D7/C7*100</f>
        <v>118.4808811270363</v>
      </c>
      <c r="G7" s="14"/>
    </row>
    <row r="8" spans="1:7" ht="15">
      <c r="A8" s="26" t="s">
        <v>83</v>
      </c>
      <c r="B8" s="75">
        <v>1420</v>
      </c>
      <c r="C8" s="75">
        <v>1420</v>
      </c>
      <c r="D8" s="60">
        <v>2449.858</v>
      </c>
      <c r="E8" s="45">
        <f aca="true" t="shared" si="0" ref="E8:E50">D8/B8*100</f>
        <v>172.52521126760564</v>
      </c>
      <c r="F8" s="9">
        <f aca="true" t="shared" si="1" ref="F8:F37">D8/C8*100</f>
        <v>172.52521126760564</v>
      </c>
      <c r="G8" s="14"/>
    </row>
    <row r="9" spans="1:7" ht="45">
      <c r="A9" s="25" t="s">
        <v>41</v>
      </c>
      <c r="B9" s="75">
        <v>92286.5</v>
      </c>
      <c r="C9" s="75">
        <v>92286.5</v>
      </c>
      <c r="D9" s="60">
        <v>114564.325</v>
      </c>
      <c r="E9" s="45">
        <f t="shared" si="0"/>
        <v>124.13985252447542</v>
      </c>
      <c r="F9" s="9">
        <f t="shared" si="1"/>
        <v>124.13985252447542</v>
      </c>
      <c r="G9" s="14"/>
    </row>
    <row r="10" spans="1:7" ht="15">
      <c r="A10" s="26" t="s">
        <v>72</v>
      </c>
      <c r="B10" s="75">
        <f>B11+B15+B17</f>
        <v>258410</v>
      </c>
      <c r="C10" s="75">
        <f>C11+C15+C17</f>
        <v>258410</v>
      </c>
      <c r="D10" s="10">
        <f>D11+D15+D16+D17</f>
        <v>332885.55</v>
      </c>
      <c r="E10" s="45">
        <f t="shared" si="0"/>
        <v>128.82069192368718</v>
      </c>
      <c r="F10" s="9">
        <f t="shared" si="1"/>
        <v>128.82069192368718</v>
      </c>
      <c r="G10" s="14"/>
    </row>
    <row r="11" spans="1:7" s="54" customFormat="1" ht="15">
      <c r="A11" s="21" t="s">
        <v>42</v>
      </c>
      <c r="B11" s="80">
        <f>B12+B13+B14</f>
        <v>162590</v>
      </c>
      <c r="C11" s="80">
        <f>C12+C13+C14</f>
        <v>162590</v>
      </c>
      <c r="D11" s="46">
        <f>D12+D13+D14</f>
        <v>198618.341</v>
      </c>
      <c r="E11" s="45">
        <f t="shared" si="0"/>
        <v>122.15901408450702</v>
      </c>
      <c r="F11" s="9">
        <f t="shared" si="1"/>
        <v>122.15901408450702</v>
      </c>
      <c r="G11" s="53"/>
    </row>
    <row r="12" spans="1:7" s="54" customFormat="1" ht="30">
      <c r="A12" s="21" t="s">
        <v>74</v>
      </c>
      <c r="B12" s="80">
        <v>6555</v>
      </c>
      <c r="C12" s="80">
        <v>6555</v>
      </c>
      <c r="D12" s="61">
        <v>13539.443</v>
      </c>
      <c r="E12" s="45" t="s">
        <v>100</v>
      </c>
      <c r="F12" s="45" t="s">
        <v>100</v>
      </c>
      <c r="G12" s="53"/>
    </row>
    <row r="13" spans="1:7" s="54" customFormat="1" ht="15">
      <c r="A13" s="21" t="s">
        <v>43</v>
      </c>
      <c r="B13" s="80">
        <v>153300</v>
      </c>
      <c r="C13" s="80">
        <v>153300</v>
      </c>
      <c r="D13" s="61">
        <v>178783.656</v>
      </c>
      <c r="E13" s="45">
        <f t="shared" si="0"/>
        <v>116.62338943248531</v>
      </c>
      <c r="F13" s="9">
        <f t="shared" si="1"/>
        <v>116.62338943248531</v>
      </c>
      <c r="G13" s="53"/>
    </row>
    <row r="14" spans="1:7" s="54" customFormat="1" ht="15">
      <c r="A14" s="21" t="s">
        <v>44</v>
      </c>
      <c r="B14" s="80">
        <v>2735</v>
      </c>
      <c r="C14" s="80">
        <v>2735</v>
      </c>
      <c r="D14" s="61">
        <v>6295.242</v>
      </c>
      <c r="E14" s="45" t="s">
        <v>94</v>
      </c>
      <c r="F14" s="45" t="s">
        <v>94</v>
      </c>
      <c r="G14" s="53"/>
    </row>
    <row r="15" spans="1:7" s="54" customFormat="1" ht="15">
      <c r="A15" s="24" t="s">
        <v>45</v>
      </c>
      <c r="B15" s="80">
        <v>120</v>
      </c>
      <c r="C15" s="80">
        <v>120</v>
      </c>
      <c r="D15" s="61">
        <v>192.722</v>
      </c>
      <c r="E15" s="45">
        <f t="shared" si="0"/>
        <v>160.60166666666666</v>
      </c>
      <c r="F15" s="9">
        <f t="shared" si="1"/>
        <v>160.60166666666666</v>
      </c>
      <c r="G15" s="53"/>
    </row>
    <row r="16" spans="1:7" s="54" customFormat="1" ht="45">
      <c r="A16" s="24" t="s">
        <v>86</v>
      </c>
      <c r="B16" s="80"/>
      <c r="C16" s="80"/>
      <c r="D16" s="61">
        <v>-779.69</v>
      </c>
      <c r="E16" s="45"/>
      <c r="F16" s="9"/>
      <c r="G16" s="53"/>
    </row>
    <row r="17" spans="1:7" s="54" customFormat="1" ht="15">
      <c r="A17" s="24" t="s">
        <v>46</v>
      </c>
      <c r="B17" s="80">
        <v>95700</v>
      </c>
      <c r="C17" s="80">
        <v>95700</v>
      </c>
      <c r="D17" s="61">
        <v>134854.177</v>
      </c>
      <c r="E17" s="45">
        <f t="shared" si="0"/>
        <v>140.9134555903866</v>
      </c>
      <c r="F17" s="9">
        <f t="shared" si="1"/>
        <v>140.9134555903866</v>
      </c>
      <c r="G17" s="53"/>
    </row>
    <row r="18" spans="1:7" ht="15">
      <c r="A18" s="25" t="s">
        <v>47</v>
      </c>
      <c r="B18" s="75">
        <v>500</v>
      </c>
      <c r="C18" s="75">
        <v>500</v>
      </c>
      <c r="D18" s="60">
        <v>571.357</v>
      </c>
      <c r="E18" s="45">
        <f t="shared" si="0"/>
        <v>114.2714</v>
      </c>
      <c r="F18" s="9">
        <f t="shared" si="1"/>
        <v>114.2714</v>
      </c>
      <c r="G18" s="14"/>
    </row>
    <row r="19" spans="1:7" ht="15">
      <c r="A19" s="25" t="s">
        <v>48</v>
      </c>
      <c r="B19" s="75">
        <v>150</v>
      </c>
      <c r="C19" s="75">
        <v>150</v>
      </c>
      <c r="D19" s="60">
        <v>666.341</v>
      </c>
      <c r="E19" s="45" t="s">
        <v>99</v>
      </c>
      <c r="F19" s="9" t="s">
        <v>99</v>
      </c>
      <c r="G19" s="14"/>
    </row>
    <row r="20" spans="1:7" ht="30">
      <c r="A20" s="25" t="s">
        <v>49</v>
      </c>
      <c r="B20" s="75">
        <v>8700</v>
      </c>
      <c r="C20" s="75">
        <v>8700</v>
      </c>
      <c r="D20" s="60">
        <v>12455.14</v>
      </c>
      <c r="E20" s="45">
        <f t="shared" si="0"/>
        <v>143.16252873563218</v>
      </c>
      <c r="F20" s="9">
        <f t="shared" si="1"/>
        <v>143.16252873563218</v>
      </c>
      <c r="G20" s="14"/>
    </row>
    <row r="21" spans="1:7" ht="60">
      <c r="A21" s="25" t="s">
        <v>50</v>
      </c>
      <c r="B21" s="75">
        <v>7000</v>
      </c>
      <c r="C21" s="75">
        <v>7000</v>
      </c>
      <c r="D21" s="60">
        <v>10022.94</v>
      </c>
      <c r="E21" s="45">
        <f t="shared" si="0"/>
        <v>143.18485714285717</v>
      </c>
      <c r="F21" s="9">
        <f t="shared" si="1"/>
        <v>143.18485714285717</v>
      </c>
      <c r="G21" s="14"/>
    </row>
    <row r="22" spans="1:7" ht="15">
      <c r="A22" s="25" t="s">
        <v>51</v>
      </c>
      <c r="B22" s="75">
        <v>4750</v>
      </c>
      <c r="C22" s="75">
        <v>4750</v>
      </c>
      <c r="D22" s="60">
        <v>5768.276</v>
      </c>
      <c r="E22" s="45">
        <f t="shared" si="0"/>
        <v>121.4373894736842</v>
      </c>
      <c r="F22" s="9">
        <f t="shared" si="1"/>
        <v>121.4373894736842</v>
      </c>
      <c r="G22" s="14"/>
    </row>
    <row r="23" spans="1:7" ht="15">
      <c r="A23" s="26" t="s">
        <v>52</v>
      </c>
      <c r="B23" s="75">
        <v>4900</v>
      </c>
      <c r="C23" s="75">
        <v>4900</v>
      </c>
      <c r="D23" s="60">
        <v>6401.2</v>
      </c>
      <c r="E23" s="45">
        <f t="shared" si="0"/>
        <v>130.63673469387754</v>
      </c>
      <c r="F23" s="9">
        <f t="shared" si="1"/>
        <v>130.63673469387754</v>
      </c>
      <c r="G23" s="14"/>
    </row>
    <row r="24" spans="1:7" s="38" customFormat="1" ht="17.25" customHeight="1">
      <c r="A24" s="27" t="s">
        <v>53</v>
      </c>
      <c r="B24" s="81">
        <f>B7+B8+B9+B10+B18+B19+B20+B21+B22+B23</f>
        <v>928970.1</v>
      </c>
      <c r="C24" s="81">
        <f>C7+C8+C9+C10+C18+C19+C20+C21+C22+C23</f>
        <v>928970.1</v>
      </c>
      <c r="D24" s="12">
        <f>D7+D8+D9+D10+D18+D19+D20+D21+D22+D23</f>
        <v>1138441.186</v>
      </c>
      <c r="E24" s="73">
        <f t="shared" si="0"/>
        <v>122.54874360326559</v>
      </c>
      <c r="F24" s="74">
        <f t="shared" si="1"/>
        <v>122.54874360326559</v>
      </c>
      <c r="G24" s="41"/>
    </row>
    <row r="25" spans="1:7" ht="15">
      <c r="A25" s="26" t="s">
        <v>54</v>
      </c>
      <c r="B25" s="75">
        <f>B26+B27+B28+B29+B30+B31+B32+B33+B34+B35+B36+B37</f>
        <v>1334805.483</v>
      </c>
      <c r="C25" s="75">
        <f>SUM(C26:C37)</f>
        <v>1334805.483</v>
      </c>
      <c r="D25" s="10">
        <f>D26+D27+D28+D29+D30+D31+D32+D33+D34+D35+D36+D37</f>
        <v>1330597.595</v>
      </c>
      <c r="E25" s="45">
        <f t="shared" si="0"/>
        <v>99.68475646424956</v>
      </c>
      <c r="F25" s="9">
        <f t="shared" si="1"/>
        <v>99.68475646424956</v>
      </c>
      <c r="G25" s="36"/>
    </row>
    <row r="26" spans="1:7" ht="120">
      <c r="A26" s="32" t="s">
        <v>55</v>
      </c>
      <c r="B26" s="11">
        <v>413014.06</v>
      </c>
      <c r="C26" s="11">
        <v>413014.06</v>
      </c>
      <c r="D26" s="70">
        <v>412976.132</v>
      </c>
      <c r="E26" s="45">
        <f t="shared" si="0"/>
        <v>99.99081677752085</v>
      </c>
      <c r="F26" s="9">
        <f t="shared" si="1"/>
        <v>99.99081677752085</v>
      </c>
      <c r="G26" s="36"/>
    </row>
    <row r="27" spans="1:7" ht="135" customHeight="1">
      <c r="A27" s="32" t="s">
        <v>56</v>
      </c>
      <c r="B27" s="11">
        <v>151309.545</v>
      </c>
      <c r="C27" s="11">
        <v>151309.545</v>
      </c>
      <c r="D27" s="70">
        <v>151309.545</v>
      </c>
      <c r="E27" s="45">
        <f t="shared" si="0"/>
        <v>100</v>
      </c>
      <c r="F27" s="9">
        <f t="shared" si="1"/>
        <v>100</v>
      </c>
      <c r="G27" s="36"/>
    </row>
    <row r="28" spans="1:7" ht="315" customHeight="1">
      <c r="A28" s="32" t="s">
        <v>57</v>
      </c>
      <c r="B28" s="11">
        <v>29234.8</v>
      </c>
      <c r="C28" s="11">
        <v>29234.8</v>
      </c>
      <c r="D28" s="70">
        <v>27487.999</v>
      </c>
      <c r="E28" s="45">
        <f t="shared" si="0"/>
        <v>94.02492577339335</v>
      </c>
      <c r="F28" s="9">
        <f t="shared" si="1"/>
        <v>94.02492577339335</v>
      </c>
      <c r="G28" s="36"/>
    </row>
    <row r="29" spans="1:7" ht="75">
      <c r="A29" s="32" t="s">
        <v>58</v>
      </c>
      <c r="B29" s="80">
        <v>330.9</v>
      </c>
      <c r="C29" s="80">
        <v>330.9</v>
      </c>
      <c r="D29" s="70">
        <v>330.899</v>
      </c>
      <c r="E29" s="45">
        <f t="shared" si="0"/>
        <v>99.99969779389545</v>
      </c>
      <c r="F29" s="9">
        <f t="shared" si="1"/>
        <v>99.99969779389545</v>
      </c>
      <c r="G29" s="36"/>
    </row>
    <row r="30" spans="1:7" ht="30">
      <c r="A30" s="32" t="s">
        <v>59</v>
      </c>
      <c r="B30" s="80">
        <v>307346.4</v>
      </c>
      <c r="C30" s="80">
        <v>307346.4</v>
      </c>
      <c r="D30" s="70">
        <v>307346.4</v>
      </c>
      <c r="E30" s="45">
        <f t="shared" si="0"/>
        <v>100</v>
      </c>
      <c r="F30" s="9">
        <f t="shared" si="1"/>
        <v>100</v>
      </c>
      <c r="G30" s="36"/>
    </row>
    <row r="31" spans="1:7" ht="30">
      <c r="A31" s="32" t="s">
        <v>60</v>
      </c>
      <c r="B31" s="80">
        <v>347071.7</v>
      </c>
      <c r="C31" s="80">
        <v>347071.7</v>
      </c>
      <c r="D31" s="70">
        <v>347071.7</v>
      </c>
      <c r="E31" s="45">
        <f t="shared" si="0"/>
        <v>100</v>
      </c>
      <c r="F31" s="9">
        <f t="shared" si="1"/>
        <v>100</v>
      </c>
      <c r="G31" s="36"/>
    </row>
    <row r="32" spans="1:7" ht="69" customHeight="1">
      <c r="A32" s="32" t="s">
        <v>91</v>
      </c>
      <c r="B32" s="80">
        <v>4667</v>
      </c>
      <c r="C32" s="80">
        <v>4667</v>
      </c>
      <c r="D32" s="70">
        <v>4667</v>
      </c>
      <c r="E32" s="45">
        <f t="shared" si="0"/>
        <v>100</v>
      </c>
      <c r="F32" s="9">
        <f t="shared" si="1"/>
        <v>100</v>
      </c>
      <c r="G32" s="36"/>
    </row>
    <row r="33" spans="1:7" ht="152.25" customHeight="1">
      <c r="A33" s="33" t="s">
        <v>61</v>
      </c>
      <c r="B33" s="80">
        <v>2420.9</v>
      </c>
      <c r="C33" s="80">
        <v>2420.9</v>
      </c>
      <c r="D33" s="70">
        <v>2317.977</v>
      </c>
      <c r="E33" s="45">
        <f t="shared" si="0"/>
        <v>95.74856458341938</v>
      </c>
      <c r="F33" s="9">
        <f t="shared" si="1"/>
        <v>95.74856458341938</v>
      </c>
      <c r="G33" s="36"/>
    </row>
    <row r="34" spans="1:7" ht="324" customHeight="1">
      <c r="A34" s="84" t="s">
        <v>95</v>
      </c>
      <c r="B34" s="80">
        <v>66411.66</v>
      </c>
      <c r="C34" s="80">
        <v>66411.66</v>
      </c>
      <c r="D34" s="70">
        <v>64837.457</v>
      </c>
      <c r="E34" s="45">
        <f t="shared" si="0"/>
        <v>97.62962859232852</v>
      </c>
      <c r="F34" s="9">
        <f t="shared" si="1"/>
        <v>97.62962859232852</v>
      </c>
      <c r="G34" s="36"/>
    </row>
    <row r="35" spans="1:7" ht="62.25" customHeight="1">
      <c r="A35" s="33" t="s">
        <v>89</v>
      </c>
      <c r="B35" s="80">
        <v>7092.924</v>
      </c>
      <c r="C35" s="80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  <c r="G35" s="36"/>
    </row>
    <row r="36" spans="1:7" ht="105">
      <c r="A36" s="34" t="s">
        <v>62</v>
      </c>
      <c r="B36" s="80">
        <v>1703.1</v>
      </c>
      <c r="C36" s="80">
        <v>1703.1</v>
      </c>
      <c r="D36" s="70">
        <v>1703.1</v>
      </c>
      <c r="E36" s="45">
        <f t="shared" si="0"/>
        <v>100</v>
      </c>
      <c r="F36" s="9">
        <f t="shared" si="1"/>
        <v>100</v>
      </c>
      <c r="G36" s="36"/>
    </row>
    <row r="37" spans="1:7" ht="15">
      <c r="A37" s="35" t="s">
        <v>63</v>
      </c>
      <c r="B37" s="82">
        <v>4202.494</v>
      </c>
      <c r="C37" s="82">
        <v>4202.494</v>
      </c>
      <c r="D37" s="70">
        <v>3819.226</v>
      </c>
      <c r="E37" s="45">
        <f t="shared" si="0"/>
        <v>90.87998697916048</v>
      </c>
      <c r="F37" s="9">
        <f t="shared" si="1"/>
        <v>90.87998697916048</v>
      </c>
      <c r="G37" s="36"/>
    </row>
    <row r="38" spans="1:7" s="42" customFormat="1" ht="14.25">
      <c r="A38" s="28" t="s">
        <v>64</v>
      </c>
      <c r="B38" s="81">
        <f>B24+B25</f>
        <v>2263775.583</v>
      </c>
      <c r="C38" s="81">
        <f>C24+C25</f>
        <v>2263775.583</v>
      </c>
      <c r="D38" s="12">
        <f>D24+D25</f>
        <v>2469038.781</v>
      </c>
      <c r="E38" s="73">
        <f t="shared" si="0"/>
        <v>109.06729445893136</v>
      </c>
      <c r="F38" s="74">
        <f>D38/C38*100</f>
        <v>109.06729445893136</v>
      </c>
      <c r="G38" s="41"/>
    </row>
    <row r="39" spans="1:7" ht="15">
      <c r="A39" s="28" t="s">
        <v>65</v>
      </c>
      <c r="B39" s="81"/>
      <c r="C39" s="81"/>
      <c r="D39" s="71"/>
      <c r="E39" s="73"/>
      <c r="F39" s="74"/>
      <c r="G39" s="36"/>
    </row>
    <row r="40" spans="1:7" ht="60">
      <c r="A40" s="25" t="s">
        <v>66</v>
      </c>
      <c r="B40" s="75">
        <v>402.5</v>
      </c>
      <c r="C40" s="75">
        <v>402.5</v>
      </c>
      <c r="D40" s="72">
        <v>1220.385</v>
      </c>
      <c r="E40" s="45" t="s">
        <v>104</v>
      </c>
      <c r="F40" s="9" t="s">
        <v>104</v>
      </c>
      <c r="G40" s="36"/>
    </row>
    <row r="41" spans="1:7" ht="30">
      <c r="A41" s="29" t="s">
        <v>84</v>
      </c>
      <c r="B41" s="75">
        <v>2380</v>
      </c>
      <c r="C41" s="75">
        <v>2380</v>
      </c>
      <c r="D41" s="72">
        <v>4192.2</v>
      </c>
      <c r="E41" s="45">
        <f t="shared" si="0"/>
        <v>176.14285714285714</v>
      </c>
      <c r="F41" s="9">
        <f aca="true" t="shared" si="2" ref="F41:F50">D41/C41*100</f>
        <v>176.14285714285714</v>
      </c>
      <c r="G41" s="36"/>
    </row>
    <row r="42" spans="1:7" ht="15">
      <c r="A42" s="25" t="s">
        <v>67</v>
      </c>
      <c r="B42" s="75">
        <v>3420</v>
      </c>
      <c r="C42" s="75">
        <v>3420</v>
      </c>
      <c r="D42" s="72">
        <v>774.223</v>
      </c>
      <c r="E42" s="45">
        <f t="shared" si="0"/>
        <v>22.638099415204678</v>
      </c>
      <c r="F42" s="9">
        <f t="shared" si="2"/>
        <v>22.638099415204678</v>
      </c>
      <c r="G42" s="36"/>
    </row>
    <row r="43" spans="1:7" ht="60">
      <c r="A43" s="31" t="s">
        <v>77</v>
      </c>
      <c r="B43" s="75">
        <v>50.555</v>
      </c>
      <c r="C43" s="75">
        <v>50.555</v>
      </c>
      <c r="D43" s="72">
        <v>95.968</v>
      </c>
      <c r="E43" s="45" t="s">
        <v>105</v>
      </c>
      <c r="F43" s="9" t="s">
        <v>105</v>
      </c>
      <c r="G43" s="36"/>
    </row>
    <row r="44" spans="1:7" ht="30">
      <c r="A44" s="25" t="s">
        <v>68</v>
      </c>
      <c r="B44" s="75">
        <v>200</v>
      </c>
      <c r="C44" s="75">
        <v>200</v>
      </c>
      <c r="D44" s="72">
        <v>537.982</v>
      </c>
      <c r="E44" s="45" t="s">
        <v>106</v>
      </c>
      <c r="F44" s="9" t="s">
        <v>106</v>
      </c>
      <c r="G44" s="36"/>
    </row>
    <row r="45" spans="1:7" ht="18.75" customHeight="1">
      <c r="A45" s="25" t="s">
        <v>52</v>
      </c>
      <c r="B45" s="75"/>
      <c r="C45" s="75"/>
      <c r="D45" s="71">
        <v>-17.899</v>
      </c>
      <c r="E45" s="45"/>
      <c r="F45" s="9"/>
      <c r="G45" s="36"/>
    </row>
    <row r="46" spans="1:7" ht="287.25" customHeight="1">
      <c r="A46" s="20" t="s">
        <v>87</v>
      </c>
      <c r="B46" s="75">
        <v>10791.202</v>
      </c>
      <c r="C46" s="75">
        <v>10791.202</v>
      </c>
      <c r="D46" s="71">
        <v>10791.202</v>
      </c>
      <c r="E46" s="45">
        <f t="shared" si="0"/>
        <v>100</v>
      </c>
      <c r="F46" s="9">
        <f t="shared" si="2"/>
        <v>100</v>
      </c>
      <c r="G46" s="36"/>
    </row>
    <row r="47" spans="1:7" s="63" customFormat="1" ht="30.75" customHeight="1">
      <c r="A47" s="28" t="s">
        <v>69</v>
      </c>
      <c r="B47" s="81">
        <f>SUM(B40:B46)</f>
        <v>17244.256999999998</v>
      </c>
      <c r="C47" s="81">
        <f>SUM(C40:C44)+C46</f>
        <v>17244.256999999998</v>
      </c>
      <c r="D47" s="12">
        <f>D40+D41+D42+D43+D44+D45+D46</f>
        <v>17594.060999999998</v>
      </c>
      <c r="E47" s="73">
        <f t="shared" si="0"/>
        <v>102.02852462706859</v>
      </c>
      <c r="F47" s="74">
        <f t="shared" si="2"/>
        <v>102.02852462706859</v>
      </c>
      <c r="G47" s="62"/>
    </row>
    <row r="48" spans="1:7" s="63" customFormat="1" ht="24.75" customHeight="1">
      <c r="A48" s="28" t="s">
        <v>70</v>
      </c>
      <c r="B48" s="83">
        <f>B38+B47</f>
        <v>2281019.8400000003</v>
      </c>
      <c r="C48" s="83">
        <f>C38+C47</f>
        <v>2281019.8400000003</v>
      </c>
      <c r="D48" s="57">
        <f>D38+D47</f>
        <v>2486632.842</v>
      </c>
      <c r="E48" s="73">
        <f t="shared" si="0"/>
        <v>109.01408213968011</v>
      </c>
      <c r="F48" s="74">
        <f t="shared" si="2"/>
        <v>109.01408213968011</v>
      </c>
      <c r="G48" s="62"/>
    </row>
    <row r="49" spans="1:7" s="89" customFormat="1" ht="44.25" customHeight="1">
      <c r="A49" s="86" t="s">
        <v>76</v>
      </c>
      <c r="B49" s="87">
        <v>690.5</v>
      </c>
      <c r="C49" s="87">
        <v>690.5</v>
      </c>
      <c r="D49" s="87">
        <v>1287.115</v>
      </c>
      <c r="E49" s="45">
        <f t="shared" si="0"/>
        <v>186.40333091962347</v>
      </c>
      <c r="F49" s="9">
        <f t="shared" si="2"/>
        <v>186.40333091962347</v>
      </c>
      <c r="G49" s="88"/>
    </row>
    <row r="50" spans="1:7" s="65" customFormat="1" ht="30.75" customHeight="1">
      <c r="A50" s="27" t="s">
        <v>71</v>
      </c>
      <c r="B50" s="83">
        <f>B48+B49</f>
        <v>2281710.3400000003</v>
      </c>
      <c r="C50" s="83">
        <f>C48+C49</f>
        <v>2281710.3400000003</v>
      </c>
      <c r="D50" s="57">
        <f>D48+D49</f>
        <v>2487919.9570000004</v>
      </c>
      <c r="E50" s="73">
        <f t="shared" si="0"/>
        <v>109.03750197319087</v>
      </c>
      <c r="F50" s="74">
        <f t="shared" si="2"/>
        <v>109.03750197319087</v>
      </c>
      <c r="G50" s="64"/>
    </row>
    <row r="51" spans="3:7" ht="12.75">
      <c r="C51" s="37"/>
      <c r="D51" s="37"/>
      <c r="F51" s="37"/>
      <c r="G51" s="37"/>
    </row>
    <row r="53" ht="308.25" customHeight="1">
      <c r="A53" s="67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75" zoomScaleNormal="75" zoomScalePageLayoutView="0" workbookViewId="0" topLeftCell="A1">
      <selection activeCell="F21" sqref="F21"/>
    </sheetView>
  </sheetViews>
  <sheetFormatPr defaultColWidth="9.00390625" defaultRowHeight="12.75"/>
  <cols>
    <col min="1" max="1" width="41.875" style="1" customWidth="1"/>
    <col min="2" max="2" width="19.875" style="68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91" t="s">
        <v>103</v>
      </c>
      <c r="B2" s="91"/>
      <c r="C2" s="91"/>
      <c r="D2" s="91"/>
      <c r="E2" s="91"/>
      <c r="F2" s="92"/>
    </row>
    <row r="3" spans="1:6" ht="15">
      <c r="A3" s="3"/>
      <c r="B3" s="58"/>
      <c r="C3" s="7"/>
      <c r="D3" s="8"/>
      <c r="E3" s="8"/>
      <c r="F3" s="6"/>
    </row>
    <row r="4" spans="1:6" ht="16.5" customHeight="1">
      <c r="A4" s="100" t="s">
        <v>14</v>
      </c>
      <c r="B4" s="102" t="s">
        <v>93</v>
      </c>
      <c r="C4" s="104" t="s">
        <v>97</v>
      </c>
      <c r="D4" s="100" t="s">
        <v>101</v>
      </c>
      <c r="E4" s="98" t="s">
        <v>29</v>
      </c>
      <c r="F4" s="98" t="s">
        <v>15</v>
      </c>
    </row>
    <row r="5" spans="1:6" ht="69.75" customHeight="1">
      <c r="A5" s="101"/>
      <c r="B5" s="103"/>
      <c r="C5" s="105"/>
      <c r="D5" s="101"/>
      <c r="E5" s="99"/>
      <c r="F5" s="99"/>
    </row>
    <row r="6" spans="1:6" ht="15">
      <c r="A6" s="18" t="s">
        <v>13</v>
      </c>
      <c r="B6" s="59"/>
      <c r="C6" s="16"/>
      <c r="D6" s="17"/>
      <c r="E6" s="40"/>
      <c r="F6" s="15"/>
    </row>
    <row r="7" spans="1:6" ht="16.5" customHeight="1">
      <c r="A7" s="19" t="s">
        <v>0</v>
      </c>
      <c r="B7" s="75">
        <v>550853.6</v>
      </c>
      <c r="C7" s="75">
        <v>550853.6</v>
      </c>
      <c r="D7" s="60">
        <v>652656.199</v>
      </c>
      <c r="E7" s="45">
        <f>D7/B7*100</f>
        <v>118.4808811270363</v>
      </c>
      <c r="F7" s="9">
        <f>D7/C7*100</f>
        <v>118.4808811270363</v>
      </c>
    </row>
    <row r="8" spans="1:6" ht="16.5" customHeight="1">
      <c r="A8" s="19" t="s">
        <v>1</v>
      </c>
      <c r="B8" s="75">
        <v>1420</v>
      </c>
      <c r="C8" s="75">
        <v>1420</v>
      </c>
      <c r="D8" s="60">
        <v>2449.858</v>
      </c>
      <c r="E8" s="45">
        <f aca="true" t="shared" si="0" ref="E8:E50">D8/B8*100</f>
        <v>172.52521126760564</v>
      </c>
      <c r="F8" s="9">
        <f aca="true" t="shared" si="1" ref="F8:F37">D8/C8*100</f>
        <v>172.52521126760564</v>
      </c>
    </row>
    <row r="9" spans="1:6" ht="40.5" customHeight="1">
      <c r="A9" s="20" t="s">
        <v>33</v>
      </c>
      <c r="B9" s="75">
        <v>92286.5</v>
      </c>
      <c r="C9" s="75">
        <v>92286.5</v>
      </c>
      <c r="D9" s="60">
        <v>114564.325</v>
      </c>
      <c r="E9" s="45">
        <f t="shared" si="0"/>
        <v>124.13985252447542</v>
      </c>
      <c r="F9" s="9">
        <f t="shared" si="1"/>
        <v>124.13985252447542</v>
      </c>
    </row>
    <row r="10" spans="1:6" s="3" customFormat="1" ht="17.25" customHeight="1">
      <c r="A10" s="8" t="s">
        <v>73</v>
      </c>
      <c r="B10" s="75">
        <f>B11+B15+B17</f>
        <v>258410</v>
      </c>
      <c r="C10" s="75">
        <f>C11+C15+C17</f>
        <v>258410</v>
      </c>
      <c r="D10" s="10">
        <f>D11+D15+D16+D17</f>
        <v>332885.55</v>
      </c>
      <c r="E10" s="45">
        <f t="shared" si="0"/>
        <v>128.82069192368718</v>
      </c>
      <c r="F10" s="9">
        <f t="shared" si="1"/>
        <v>128.82069192368718</v>
      </c>
    </row>
    <row r="11" spans="1:6" s="55" customFormat="1" ht="15">
      <c r="A11" s="21" t="s">
        <v>78</v>
      </c>
      <c r="B11" s="80">
        <f>B12+B13+B14</f>
        <v>162590</v>
      </c>
      <c r="C11" s="80">
        <f>C12+C13+C14</f>
        <v>162590</v>
      </c>
      <c r="D11" s="46">
        <f>D12+D13+D14</f>
        <v>198618.341</v>
      </c>
      <c r="E11" s="45">
        <f t="shared" si="0"/>
        <v>122.15901408450702</v>
      </c>
      <c r="F11" s="9">
        <f t="shared" si="1"/>
        <v>122.15901408450702</v>
      </c>
    </row>
    <row r="12" spans="1:6" s="55" customFormat="1" ht="30">
      <c r="A12" s="22" t="s">
        <v>32</v>
      </c>
      <c r="B12" s="80">
        <v>6555</v>
      </c>
      <c r="C12" s="80">
        <v>6555</v>
      </c>
      <c r="D12" s="61">
        <v>13539.443</v>
      </c>
      <c r="E12" s="45" t="s">
        <v>100</v>
      </c>
      <c r="F12" s="45" t="s">
        <v>100</v>
      </c>
    </row>
    <row r="13" spans="1:6" s="55" customFormat="1" ht="15">
      <c r="A13" s="23" t="s">
        <v>80</v>
      </c>
      <c r="B13" s="80">
        <v>153300</v>
      </c>
      <c r="C13" s="80">
        <v>153300</v>
      </c>
      <c r="D13" s="61">
        <v>178783.656</v>
      </c>
      <c r="E13" s="45">
        <f t="shared" si="0"/>
        <v>116.62338943248531</v>
      </c>
      <c r="F13" s="9">
        <f t="shared" si="1"/>
        <v>116.62338943248531</v>
      </c>
    </row>
    <row r="14" spans="1:6" s="55" customFormat="1" ht="15">
      <c r="A14" s="21" t="s">
        <v>22</v>
      </c>
      <c r="B14" s="80">
        <v>2735</v>
      </c>
      <c r="C14" s="80">
        <v>2735</v>
      </c>
      <c r="D14" s="61">
        <v>6295.242</v>
      </c>
      <c r="E14" s="45" t="s">
        <v>94</v>
      </c>
      <c r="F14" s="45" t="s">
        <v>94</v>
      </c>
    </row>
    <row r="15" spans="1:6" s="55" customFormat="1" ht="15">
      <c r="A15" s="24" t="s">
        <v>2</v>
      </c>
      <c r="B15" s="80">
        <v>120</v>
      </c>
      <c r="C15" s="80">
        <v>120</v>
      </c>
      <c r="D15" s="61">
        <v>192.722</v>
      </c>
      <c r="E15" s="45">
        <f t="shared" si="0"/>
        <v>160.60166666666666</v>
      </c>
      <c r="F15" s="9">
        <f t="shared" si="1"/>
        <v>160.60166666666666</v>
      </c>
    </row>
    <row r="16" spans="1:6" s="55" customFormat="1" ht="60">
      <c r="A16" s="24" t="s">
        <v>85</v>
      </c>
      <c r="B16" s="80"/>
      <c r="C16" s="80"/>
      <c r="D16" s="61">
        <v>-779.69</v>
      </c>
      <c r="E16" s="45"/>
      <c r="F16" s="9"/>
    </row>
    <row r="17" spans="1:6" s="55" customFormat="1" ht="15">
      <c r="A17" s="24" t="s">
        <v>24</v>
      </c>
      <c r="B17" s="80">
        <v>95700</v>
      </c>
      <c r="C17" s="80">
        <v>95700</v>
      </c>
      <c r="D17" s="61">
        <v>134854.177</v>
      </c>
      <c r="E17" s="45">
        <f t="shared" si="0"/>
        <v>140.9134555903866</v>
      </c>
      <c r="F17" s="9">
        <f t="shared" si="1"/>
        <v>140.9134555903866</v>
      </c>
    </row>
    <row r="18" spans="1:6" ht="15">
      <c r="A18" s="25" t="s">
        <v>3</v>
      </c>
      <c r="B18" s="75">
        <v>500</v>
      </c>
      <c r="C18" s="75">
        <v>500</v>
      </c>
      <c r="D18" s="60">
        <v>571.357</v>
      </c>
      <c r="E18" s="45">
        <f t="shared" si="0"/>
        <v>114.2714</v>
      </c>
      <c r="F18" s="9">
        <f t="shared" si="1"/>
        <v>114.2714</v>
      </c>
    </row>
    <row r="19" spans="1:6" ht="16.5" customHeight="1">
      <c r="A19" s="19" t="s">
        <v>16</v>
      </c>
      <c r="B19" s="75">
        <v>150</v>
      </c>
      <c r="C19" s="75">
        <v>150</v>
      </c>
      <c r="D19" s="60">
        <v>666.341</v>
      </c>
      <c r="E19" s="45" t="s">
        <v>99</v>
      </c>
      <c r="F19" s="9" t="s">
        <v>99</v>
      </c>
    </row>
    <row r="20" spans="1:6" ht="28.5" customHeight="1">
      <c r="A20" s="25" t="s">
        <v>4</v>
      </c>
      <c r="B20" s="75">
        <v>8700</v>
      </c>
      <c r="C20" s="75">
        <v>8700</v>
      </c>
      <c r="D20" s="60">
        <v>12455.14</v>
      </c>
      <c r="E20" s="45">
        <f t="shared" si="0"/>
        <v>143.16252873563218</v>
      </c>
      <c r="F20" s="9">
        <f t="shared" si="1"/>
        <v>143.16252873563218</v>
      </c>
    </row>
    <row r="21" spans="1:6" ht="77.25" customHeight="1">
      <c r="A21" s="25" t="s">
        <v>34</v>
      </c>
      <c r="B21" s="75">
        <v>7000</v>
      </c>
      <c r="C21" s="75">
        <v>7000</v>
      </c>
      <c r="D21" s="60">
        <v>10022.94</v>
      </c>
      <c r="E21" s="45">
        <f t="shared" si="0"/>
        <v>143.18485714285717</v>
      </c>
      <c r="F21" s="9">
        <f t="shared" si="1"/>
        <v>143.18485714285717</v>
      </c>
    </row>
    <row r="22" spans="1:6" ht="15" customHeight="1">
      <c r="A22" s="25" t="s">
        <v>5</v>
      </c>
      <c r="B22" s="75">
        <v>4750</v>
      </c>
      <c r="C22" s="75">
        <v>4750</v>
      </c>
      <c r="D22" s="60">
        <v>5768.276</v>
      </c>
      <c r="E22" s="45">
        <f t="shared" si="0"/>
        <v>121.4373894736842</v>
      </c>
      <c r="F22" s="9">
        <f t="shared" si="1"/>
        <v>121.4373894736842</v>
      </c>
    </row>
    <row r="23" spans="1:6" ht="15" customHeight="1">
      <c r="A23" s="26" t="s">
        <v>23</v>
      </c>
      <c r="B23" s="75">
        <v>4900</v>
      </c>
      <c r="C23" s="75">
        <v>4900</v>
      </c>
      <c r="D23" s="60">
        <v>6401.2</v>
      </c>
      <c r="E23" s="45">
        <f t="shared" si="0"/>
        <v>130.63673469387754</v>
      </c>
      <c r="F23" s="9">
        <f t="shared" si="1"/>
        <v>130.63673469387754</v>
      </c>
    </row>
    <row r="24" spans="1:6" s="2" customFormat="1" ht="16.5" customHeight="1">
      <c r="A24" s="27" t="s">
        <v>17</v>
      </c>
      <c r="B24" s="81">
        <f>B7+B8+B9+B10+B18+B19+B20+B21+B22+B23</f>
        <v>928970.1</v>
      </c>
      <c r="C24" s="81">
        <f>C7+C8+C9+C10+C18+C19+C20+C21+C22+C23</f>
        <v>928970.1</v>
      </c>
      <c r="D24" s="12">
        <f>D7+D8+D9+D10+D18+D19+D20+D21+D22+D23</f>
        <v>1138441.186</v>
      </c>
      <c r="E24" s="73">
        <f t="shared" si="0"/>
        <v>122.54874360326559</v>
      </c>
      <c r="F24" s="74">
        <f t="shared" si="1"/>
        <v>122.54874360326559</v>
      </c>
    </row>
    <row r="25" spans="1:6" s="2" customFormat="1" ht="15" customHeight="1">
      <c r="A25" s="47" t="s">
        <v>79</v>
      </c>
      <c r="B25" s="75">
        <f>B26+B27+B28+B29+B30+B31+B32+B33+B34+B35+B36+B37</f>
        <v>1334805.483</v>
      </c>
      <c r="C25" s="75">
        <f>SUM(C26:C37)</f>
        <v>1334805.483</v>
      </c>
      <c r="D25" s="10">
        <f>D26+D27+D28+D29+D30+D31+D32+D33+D34+D35+D36+D37</f>
        <v>1330597.595</v>
      </c>
      <c r="E25" s="45">
        <f t="shared" si="0"/>
        <v>99.68475646424956</v>
      </c>
      <c r="F25" s="9">
        <f t="shared" si="1"/>
        <v>99.68475646424956</v>
      </c>
    </row>
    <row r="26" spans="1:6" s="2" customFormat="1" ht="135.75" customHeight="1">
      <c r="A26" s="48" t="s">
        <v>25</v>
      </c>
      <c r="B26" s="11">
        <v>413014.06</v>
      </c>
      <c r="C26" s="11">
        <v>413014.06</v>
      </c>
      <c r="D26" s="70">
        <v>412976.132</v>
      </c>
      <c r="E26" s="45">
        <f t="shared" si="0"/>
        <v>99.99081677752085</v>
      </c>
      <c r="F26" s="9">
        <f t="shared" si="1"/>
        <v>99.99081677752085</v>
      </c>
    </row>
    <row r="27" spans="1:6" s="2" customFormat="1" ht="137.25" customHeight="1">
      <c r="A27" s="48" t="s">
        <v>18</v>
      </c>
      <c r="B27" s="11">
        <v>151309.545</v>
      </c>
      <c r="C27" s="11">
        <v>151309.545</v>
      </c>
      <c r="D27" s="70">
        <v>151309.545</v>
      </c>
      <c r="E27" s="45">
        <f t="shared" si="0"/>
        <v>100</v>
      </c>
      <c r="F27" s="9">
        <f t="shared" si="1"/>
        <v>100</v>
      </c>
    </row>
    <row r="28" spans="1:6" s="2" customFormat="1" ht="327" customHeight="1">
      <c r="A28" s="49" t="s">
        <v>30</v>
      </c>
      <c r="B28" s="11">
        <v>29234.8</v>
      </c>
      <c r="C28" s="11">
        <v>29234.8</v>
      </c>
      <c r="D28" s="70">
        <v>27487.999</v>
      </c>
      <c r="E28" s="45">
        <f t="shared" si="0"/>
        <v>94.02492577339335</v>
      </c>
      <c r="F28" s="9">
        <f t="shared" si="1"/>
        <v>94.02492577339335</v>
      </c>
    </row>
    <row r="29" spans="1:6" s="2" customFormat="1" ht="93" customHeight="1">
      <c r="A29" s="48" t="s">
        <v>26</v>
      </c>
      <c r="B29" s="80">
        <v>330.9</v>
      </c>
      <c r="C29" s="80">
        <v>330.9</v>
      </c>
      <c r="D29" s="70">
        <v>330.899</v>
      </c>
      <c r="E29" s="45">
        <f t="shared" si="0"/>
        <v>99.99969779389545</v>
      </c>
      <c r="F29" s="9">
        <f t="shared" si="1"/>
        <v>99.99969779389545</v>
      </c>
    </row>
    <row r="30" spans="1:6" s="2" customFormat="1" ht="43.5" customHeight="1">
      <c r="A30" s="48" t="s">
        <v>6</v>
      </c>
      <c r="B30" s="80">
        <v>307346.4</v>
      </c>
      <c r="C30" s="80">
        <v>307346.4</v>
      </c>
      <c r="D30" s="70">
        <v>307346.4</v>
      </c>
      <c r="E30" s="45">
        <f t="shared" si="0"/>
        <v>100</v>
      </c>
      <c r="F30" s="9">
        <f t="shared" si="1"/>
        <v>100</v>
      </c>
    </row>
    <row r="31" spans="1:6" s="2" customFormat="1" ht="47.25" customHeight="1">
      <c r="A31" s="48" t="s">
        <v>7</v>
      </c>
      <c r="B31" s="80">
        <v>347071.7</v>
      </c>
      <c r="C31" s="80">
        <v>347071.7</v>
      </c>
      <c r="D31" s="70">
        <v>347071.7</v>
      </c>
      <c r="E31" s="45">
        <f t="shared" si="0"/>
        <v>100</v>
      </c>
      <c r="F31" s="9">
        <f t="shared" si="1"/>
        <v>100</v>
      </c>
    </row>
    <row r="32" spans="1:6" s="2" customFormat="1" ht="74.25" customHeight="1">
      <c r="A32" s="32" t="s">
        <v>92</v>
      </c>
      <c r="B32" s="80">
        <v>4667</v>
      </c>
      <c r="C32" s="80">
        <v>4667</v>
      </c>
      <c r="D32" s="70">
        <v>4667</v>
      </c>
      <c r="E32" s="45">
        <f t="shared" si="0"/>
        <v>100</v>
      </c>
      <c r="F32" s="9">
        <f t="shared" si="1"/>
        <v>100</v>
      </c>
    </row>
    <row r="33" spans="1:6" s="2" customFormat="1" ht="150" customHeight="1">
      <c r="A33" s="50" t="s">
        <v>27</v>
      </c>
      <c r="B33" s="80">
        <v>2420.9</v>
      </c>
      <c r="C33" s="80">
        <v>2420.9</v>
      </c>
      <c r="D33" s="70">
        <v>2317.977</v>
      </c>
      <c r="E33" s="45">
        <f t="shared" si="0"/>
        <v>95.74856458341938</v>
      </c>
      <c r="F33" s="9">
        <f t="shared" si="1"/>
        <v>95.74856458341938</v>
      </c>
    </row>
    <row r="34" spans="1:6" s="2" customFormat="1" ht="328.5" customHeight="1">
      <c r="A34" s="85" t="s">
        <v>88</v>
      </c>
      <c r="B34" s="80">
        <v>66411.66</v>
      </c>
      <c r="C34" s="80">
        <v>66411.66</v>
      </c>
      <c r="D34" s="70">
        <v>64837.457</v>
      </c>
      <c r="E34" s="45">
        <f t="shared" si="0"/>
        <v>97.62962859232852</v>
      </c>
      <c r="F34" s="9">
        <f t="shared" si="1"/>
        <v>97.62962859232852</v>
      </c>
    </row>
    <row r="35" spans="1:6" s="2" customFormat="1" ht="66.75" customHeight="1">
      <c r="A35" s="33" t="s">
        <v>90</v>
      </c>
      <c r="B35" s="80">
        <v>7092.924</v>
      </c>
      <c r="C35" s="80">
        <v>7092.924</v>
      </c>
      <c r="D35" s="70">
        <v>6730.16</v>
      </c>
      <c r="E35" s="45">
        <f t="shared" si="0"/>
        <v>94.8855507263295</v>
      </c>
      <c r="F35" s="9">
        <f t="shared" si="1"/>
        <v>94.8855507263295</v>
      </c>
    </row>
    <row r="36" spans="1:6" s="2" customFormat="1" ht="104.25" customHeight="1">
      <c r="A36" s="51" t="s">
        <v>81</v>
      </c>
      <c r="B36" s="80">
        <v>1703.1</v>
      </c>
      <c r="C36" s="80">
        <v>1703.1</v>
      </c>
      <c r="D36" s="70">
        <v>1703.1</v>
      </c>
      <c r="E36" s="45">
        <f t="shared" si="0"/>
        <v>100</v>
      </c>
      <c r="F36" s="9">
        <f t="shared" si="1"/>
        <v>100</v>
      </c>
    </row>
    <row r="37" spans="1:6" s="2" customFormat="1" ht="16.5" customHeight="1">
      <c r="A37" s="52" t="s">
        <v>8</v>
      </c>
      <c r="B37" s="82">
        <v>4202.494</v>
      </c>
      <c r="C37" s="82">
        <v>4202.494</v>
      </c>
      <c r="D37" s="70">
        <v>3819.226</v>
      </c>
      <c r="E37" s="45">
        <f t="shared" si="0"/>
        <v>90.87998697916048</v>
      </c>
      <c r="F37" s="9">
        <f t="shared" si="1"/>
        <v>90.87998697916048</v>
      </c>
    </row>
    <row r="38" spans="1:6" s="66" customFormat="1" ht="20.25" customHeight="1">
      <c r="A38" s="56" t="s">
        <v>19</v>
      </c>
      <c r="B38" s="81">
        <f>B24+B25</f>
        <v>2263775.583</v>
      </c>
      <c r="C38" s="81">
        <f>C24+C25</f>
        <v>2263775.583</v>
      </c>
      <c r="D38" s="12">
        <f>D24+D25</f>
        <v>2469038.781</v>
      </c>
      <c r="E38" s="73">
        <f t="shared" si="0"/>
        <v>109.06729445893136</v>
      </c>
      <c r="F38" s="74">
        <f>D38/C38*100</f>
        <v>109.06729445893136</v>
      </c>
    </row>
    <row r="39" spans="1:6" s="2" customFormat="1" ht="16.5" customHeight="1">
      <c r="A39" s="28" t="s">
        <v>20</v>
      </c>
      <c r="B39" s="81"/>
      <c r="C39" s="81"/>
      <c r="D39" s="71"/>
      <c r="E39" s="73"/>
      <c r="F39" s="74"/>
    </row>
    <row r="40" spans="1:6" ht="58.5" customHeight="1">
      <c r="A40" s="44" t="s">
        <v>28</v>
      </c>
      <c r="B40" s="75">
        <v>402.5</v>
      </c>
      <c r="C40" s="75">
        <v>402.5</v>
      </c>
      <c r="D40" s="72">
        <v>1220.385</v>
      </c>
      <c r="E40" s="45">
        <f t="shared" si="0"/>
        <v>303.2012422360248</v>
      </c>
      <c r="F40" s="9">
        <f aca="true" t="shared" si="2" ref="F40:F50">D40/C40*100</f>
        <v>303.2012422360248</v>
      </c>
    </row>
    <row r="41" spans="1:6" ht="45" customHeight="1">
      <c r="A41" s="29" t="s">
        <v>31</v>
      </c>
      <c r="B41" s="75">
        <v>2380</v>
      </c>
      <c r="C41" s="75">
        <v>2380</v>
      </c>
      <c r="D41" s="72">
        <v>4192.2</v>
      </c>
      <c r="E41" s="45">
        <f t="shared" si="0"/>
        <v>176.14285714285714</v>
      </c>
      <c r="F41" s="9">
        <f t="shared" si="2"/>
        <v>176.14285714285714</v>
      </c>
    </row>
    <row r="42" spans="1:6" ht="17.25" customHeight="1">
      <c r="A42" s="44" t="s">
        <v>9</v>
      </c>
      <c r="B42" s="75">
        <v>3420</v>
      </c>
      <c r="C42" s="75">
        <v>3420</v>
      </c>
      <c r="D42" s="72">
        <v>774.223</v>
      </c>
      <c r="E42" s="45">
        <f t="shared" si="0"/>
        <v>22.638099415204678</v>
      </c>
      <c r="F42" s="9">
        <f t="shared" si="2"/>
        <v>22.638099415204678</v>
      </c>
    </row>
    <row r="43" spans="1:6" ht="59.25" customHeight="1">
      <c r="A43" s="44" t="s">
        <v>75</v>
      </c>
      <c r="B43" s="75">
        <v>50.555</v>
      </c>
      <c r="C43" s="75">
        <v>50.555</v>
      </c>
      <c r="D43" s="72">
        <v>95.968</v>
      </c>
      <c r="E43" s="45">
        <f t="shared" si="0"/>
        <v>189.82889921867275</v>
      </c>
      <c r="F43" s="9">
        <f t="shared" si="2"/>
        <v>189.82889921867275</v>
      </c>
    </row>
    <row r="44" spans="1:6" ht="29.25" customHeight="1">
      <c r="A44" s="44" t="s">
        <v>10</v>
      </c>
      <c r="B44" s="75">
        <v>200</v>
      </c>
      <c r="C44" s="75">
        <v>200</v>
      </c>
      <c r="D44" s="72">
        <v>537.982</v>
      </c>
      <c r="E44" s="45">
        <f t="shared" si="0"/>
        <v>268.991</v>
      </c>
      <c r="F44" s="9">
        <f t="shared" si="2"/>
        <v>268.991</v>
      </c>
    </row>
    <row r="45" spans="1:6" s="3" customFormat="1" ht="15.75" customHeight="1">
      <c r="A45" s="26" t="s">
        <v>23</v>
      </c>
      <c r="B45" s="75"/>
      <c r="C45" s="75"/>
      <c r="D45" s="71">
        <v>-17.899</v>
      </c>
      <c r="E45" s="45"/>
      <c r="F45" s="9"/>
    </row>
    <row r="46" spans="1:6" s="3" customFormat="1" ht="316.5" customHeight="1">
      <c r="A46" s="20" t="s">
        <v>88</v>
      </c>
      <c r="B46" s="75">
        <v>10791.202</v>
      </c>
      <c r="C46" s="75">
        <v>10791.202</v>
      </c>
      <c r="D46" s="71">
        <v>10791.202</v>
      </c>
      <c r="E46" s="45">
        <f t="shared" si="0"/>
        <v>100</v>
      </c>
      <c r="F46" s="9">
        <f t="shared" si="2"/>
        <v>100</v>
      </c>
    </row>
    <row r="47" spans="1:6" s="43" customFormat="1" ht="14.25">
      <c r="A47" s="28" t="s">
        <v>11</v>
      </c>
      <c r="B47" s="81">
        <f>SUM(B40:B46)</f>
        <v>17244.256999999998</v>
      </c>
      <c r="C47" s="81">
        <f>SUM(C40:C44)+C46</f>
        <v>17244.256999999998</v>
      </c>
      <c r="D47" s="12">
        <f>D40+D41+D42+D43+D44+D45+D46</f>
        <v>17594.060999999998</v>
      </c>
      <c r="E47" s="73">
        <f t="shared" si="0"/>
        <v>102.02852462706859</v>
      </c>
      <c r="F47" s="74">
        <f t="shared" si="2"/>
        <v>102.02852462706859</v>
      </c>
    </row>
    <row r="48" spans="1:6" s="43" customFormat="1" ht="14.25">
      <c r="A48" s="56" t="s">
        <v>12</v>
      </c>
      <c r="B48" s="83">
        <f>B38+B47</f>
        <v>2281019.8400000003</v>
      </c>
      <c r="C48" s="83">
        <f>C38+C47</f>
        <v>2281019.8400000003</v>
      </c>
      <c r="D48" s="57">
        <f>D38+D47</f>
        <v>2486632.842</v>
      </c>
      <c r="E48" s="73">
        <f t="shared" si="0"/>
        <v>109.01408213968011</v>
      </c>
      <c r="F48" s="74">
        <f t="shared" si="2"/>
        <v>109.01408213968011</v>
      </c>
    </row>
    <row r="49" spans="1:6" s="43" customFormat="1" ht="45" customHeight="1">
      <c r="A49" s="90" t="s">
        <v>35</v>
      </c>
      <c r="B49" s="87">
        <v>690.5</v>
      </c>
      <c r="C49" s="87">
        <v>690.5</v>
      </c>
      <c r="D49" s="87">
        <v>1287.115</v>
      </c>
      <c r="E49" s="45">
        <f t="shared" si="0"/>
        <v>186.40333091962347</v>
      </c>
      <c r="F49" s="9">
        <f t="shared" si="2"/>
        <v>186.40333091962347</v>
      </c>
    </row>
    <row r="50" spans="1:6" s="43" customFormat="1" ht="14.25">
      <c r="A50" s="69" t="s">
        <v>21</v>
      </c>
      <c r="B50" s="83">
        <f>B48+B49</f>
        <v>2281710.3400000003</v>
      </c>
      <c r="C50" s="83">
        <f>C48+C49</f>
        <v>2281710.3400000003</v>
      </c>
      <c r="D50" s="57">
        <f>D48+D49</f>
        <v>2487919.9570000004</v>
      </c>
      <c r="E50" s="73">
        <f t="shared" si="0"/>
        <v>109.03750197319087</v>
      </c>
      <c r="F50" s="74">
        <f t="shared" si="2"/>
        <v>109.03750197319087</v>
      </c>
    </row>
    <row r="51" ht="12.75">
      <c r="C51" s="37"/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user416a</cp:lastModifiedBy>
  <cp:lastPrinted>2016-01-04T11:23:30Z</cp:lastPrinted>
  <dcterms:created xsi:type="dcterms:W3CDTF">2004-07-02T06:40:36Z</dcterms:created>
  <dcterms:modified xsi:type="dcterms:W3CDTF">2016-01-04T14:25:56Z</dcterms:modified>
  <cp:category/>
  <cp:version/>
  <cp:contentType/>
  <cp:contentStatus/>
</cp:coreProperties>
</file>