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" windowWidth="2040" windowHeight="1128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'Укр'!$A$2:$F$50</definedName>
  </definedNames>
  <calcPr fullCalcOnLoad="1"/>
</workbook>
</file>

<file path=xl/sharedStrings.xml><?xml version="1.0" encoding="utf-8"?>
<sst xmlns="http://schemas.openxmlformats.org/spreadsheetml/2006/main" count="118" uniqueCount="110">
  <si>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</si>
  <si>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</si>
  <si>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</si>
  <si>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</si>
  <si>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</si>
  <si>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</si>
  <si>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</si>
  <si>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</si>
  <si>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</si>
  <si>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</si>
  <si>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</si>
  <si>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</si>
  <si>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</si>
  <si>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</si>
  <si>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</si>
  <si>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</si>
  <si>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</si>
  <si>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</si>
  <si>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</si>
  <si>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</si>
  <si>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</si>
  <si>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</si>
  <si>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</si>
  <si>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</si>
  <si>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</si>
  <si>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</si>
  <si>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</si>
  <si>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</si>
  <si>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</si>
  <si>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</si>
  <si>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</si>
  <si>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</si>
  <si>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</si>
  <si>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</si>
  <si>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</si>
  <si>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</si>
  <si>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</si>
  <si>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</si>
  <si>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</si>
  <si>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</si>
  <si>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</si>
  <si>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</si>
  <si>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</si>
  <si>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</si>
  <si>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</si>
  <si>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</si>
  <si>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</si>
  <si>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</si>
  <si>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</si>
  <si>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</si>
  <si>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</si>
  <si>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</si>
  <si>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</si>
  <si>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</si>
  <si>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</si>
  <si>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</si>
  <si>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</si>
  <si>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</si>
  <si>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</si>
  <si>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</si>
  <si>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</si>
  <si>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</si>
  <si>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</si>
  <si>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</si>
  <si>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</si>
  <si>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</si>
  <si>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</si>
  <si>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</si>
  <si>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</si>
  <si>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</si>
  <si>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</si>
  <si>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</si>
  <si>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</si>
  <si>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</si>
  <si>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</si>
  <si>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</si>
  <si>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</si>
  <si>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</si>
  <si>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</si>
  <si>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</si>
  <si>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</si>
  <si>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</si>
  <si>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</si>
  <si>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</si>
  <si>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</si>
  <si>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</si>
  <si>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</si>
  <si>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</si>
  <si>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</si>
  <si>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</si>
  <si>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Плата за розміщення тимчасово вільних коштів місцевих бюджетів</t>
  </si>
  <si>
    <t>в 4.1 р.б.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</si>
  <si>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</si>
  <si>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</si>
  <si>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</si>
  <si>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</si>
  <si>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Субвенція з місцевого бюджету за рахунок залишку коштів медичної субвенції, що утворився на початок бюджетного періоду</t>
  </si>
  <si>
    <t>в 2.9 р.б.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</si>
  <si>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</si>
  <si>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</si>
  <si>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в 3.3 р.б.</t>
  </si>
  <si>
    <t xml:space="preserve">Поступило          с 01 января
по 05 мая,
тыс. грн. </t>
  </si>
  <si>
    <t>План на
январь - май с учетом изменений, тыс. грн.</t>
  </si>
  <si>
    <t>План на           січень - травень з урахуванням змін, 
тис. грн.</t>
  </si>
  <si>
    <t xml:space="preserve">Надійшло з
 01 січня по 
05 травня,            тис. грн. 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</si>
  <si>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</si>
  <si>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в 2.7 р.б.</t>
  </si>
  <si>
    <t>в 6.2 р.б.</t>
  </si>
  <si>
    <t>в 3.1 р.б.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</si>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</sst>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205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9" fillId="0" borderId="12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2" xfId="0" applyFont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9" fillId="0" borderId="12" xfId="0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SheetLayoutView="100" workbookViewId="0" topLeftCell="A40">
      <selection activeCell="A54" sqref="A54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1" t="s">
        <v>89</v>
      </c>
      <c r="B2" s="121"/>
      <c r="C2" s="121"/>
      <c r="D2" s="121"/>
      <c r="E2" s="121"/>
      <c r="F2" s="121"/>
    </row>
    <row r="3" spans="1:6" ht="1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103</v>
      </c>
      <c r="D4" s="74" t="s">
        <v>104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7" t="s">
        <v>22</v>
      </c>
      <c r="B7" s="44">
        <v>1427850</v>
      </c>
      <c r="C7" s="45">
        <v>534863.1</v>
      </c>
      <c r="D7" s="46">
        <v>499144.126</v>
      </c>
      <c r="E7" s="47">
        <f>D7/B7*100</f>
        <v>34.95774247995237</v>
      </c>
      <c r="F7" s="48">
        <f>D7/C7*100</f>
        <v>93.32184740356925</v>
      </c>
    </row>
    <row r="8" spans="1:6" ht="15">
      <c r="A8" s="57" t="s">
        <v>49</v>
      </c>
      <c r="B8" s="49">
        <v>2250</v>
      </c>
      <c r="C8" s="45">
        <v>944</v>
      </c>
      <c r="D8" s="46">
        <v>1126.557</v>
      </c>
      <c r="E8" s="47">
        <f aca="true" t="shared" si="0" ref="E8:E50">D8/B8*100</f>
        <v>50.0692</v>
      </c>
      <c r="F8" s="48">
        <f aca="true" t="shared" si="1" ref="F8:F50">D8/C8*100</f>
        <v>119.33866525423728</v>
      </c>
    </row>
    <row r="9" spans="1:6" ht="15">
      <c r="A9" s="56" t="s">
        <v>64</v>
      </c>
      <c r="B9" s="49">
        <v>173790</v>
      </c>
      <c r="C9" s="45">
        <v>60140</v>
      </c>
      <c r="D9" s="46">
        <v>66327.037</v>
      </c>
      <c r="E9" s="47">
        <f t="shared" si="0"/>
        <v>38.16504804649289</v>
      </c>
      <c r="F9" s="48">
        <f t="shared" si="1"/>
        <v>110.28772364482873</v>
      </c>
    </row>
    <row r="10" spans="1:6" ht="15">
      <c r="A10" s="57" t="s">
        <v>43</v>
      </c>
      <c r="B10" s="50">
        <f>B11+B15+B17</f>
        <v>629050</v>
      </c>
      <c r="C10" s="50">
        <f>C11+C15+C17</f>
        <v>260514</v>
      </c>
      <c r="D10" s="50">
        <f>D11+D15+D16+D17</f>
        <v>207037.58000000002</v>
      </c>
      <c r="E10" s="47">
        <f t="shared" si="0"/>
        <v>32.91273825610047</v>
      </c>
      <c r="F10" s="48">
        <f t="shared" si="1"/>
        <v>79.4727269935589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137775.4</v>
      </c>
      <c r="D11" s="53">
        <f>SUM(D12:D14)</f>
        <v>100238.85100000001</v>
      </c>
      <c r="E11" s="47">
        <f t="shared" si="0"/>
        <v>28.5483170995671</v>
      </c>
      <c r="F11" s="48">
        <f t="shared" si="1"/>
        <v>72.75526037304193</v>
      </c>
    </row>
    <row r="12" spans="1:6" s="12" customFormat="1" ht="30.75">
      <c r="A12" s="51" t="s">
        <v>45</v>
      </c>
      <c r="B12" s="52">
        <v>27890</v>
      </c>
      <c r="C12" s="53">
        <v>12896</v>
      </c>
      <c r="D12" s="54">
        <v>13945.187</v>
      </c>
      <c r="E12" s="47">
        <f t="shared" si="0"/>
        <v>50.000670491215494</v>
      </c>
      <c r="F12" s="48">
        <f t="shared" si="1"/>
        <v>108.13575527295285</v>
      </c>
    </row>
    <row r="13" spans="1:6" s="12" customFormat="1" ht="15">
      <c r="A13" s="51" t="s">
        <v>24</v>
      </c>
      <c r="B13" s="52">
        <v>319830</v>
      </c>
      <c r="C13" s="53">
        <v>123590</v>
      </c>
      <c r="D13" s="54">
        <v>85178.954</v>
      </c>
      <c r="E13" s="47">
        <f t="shared" si="0"/>
        <v>26.63257167870431</v>
      </c>
      <c r="F13" s="48">
        <f t="shared" si="1"/>
        <v>68.92058742616717</v>
      </c>
    </row>
    <row r="14" spans="1:6" s="12" customFormat="1" ht="15">
      <c r="A14" s="51" t="s">
        <v>25</v>
      </c>
      <c r="B14" s="52">
        <v>3400</v>
      </c>
      <c r="C14" s="53">
        <v>1289.4</v>
      </c>
      <c r="D14" s="81">
        <v>1114.71</v>
      </c>
      <c r="E14" s="47">
        <f t="shared" si="0"/>
        <v>32.785588235294114</v>
      </c>
      <c r="F14" s="48">
        <f t="shared" si="1"/>
        <v>86.45183806421592</v>
      </c>
    </row>
    <row r="15" spans="1:6" s="12" customFormat="1" ht="15">
      <c r="A15" s="55" t="s">
        <v>26</v>
      </c>
      <c r="B15" s="52">
        <v>350</v>
      </c>
      <c r="C15" s="53">
        <v>138.6</v>
      </c>
      <c r="D15" s="54">
        <v>160.806</v>
      </c>
      <c r="E15" s="47">
        <f t="shared" si="0"/>
        <v>45.944571428571436</v>
      </c>
      <c r="F15" s="48">
        <f t="shared" si="1"/>
        <v>116.02164502164503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122600</v>
      </c>
      <c r="D17" s="54">
        <v>106645.129</v>
      </c>
      <c r="E17" s="47">
        <f t="shared" si="0"/>
        <v>38.41960119605159</v>
      </c>
      <c r="F17" s="48">
        <f t="shared" si="1"/>
        <v>86.98623898858075</v>
      </c>
    </row>
    <row r="18" spans="1:6" s="12" customFormat="1" ht="30.75">
      <c r="A18" s="56" t="s">
        <v>90</v>
      </c>
      <c r="B18" s="52"/>
      <c r="C18" s="53"/>
      <c r="D18" s="46">
        <v>2547.945</v>
      </c>
      <c r="E18" s="47"/>
      <c r="F18" s="48"/>
    </row>
    <row r="19" spans="1:6" ht="15">
      <c r="A19" s="56" t="s">
        <v>28</v>
      </c>
      <c r="B19" s="49">
        <v>500</v>
      </c>
      <c r="C19" s="45">
        <v>151.7</v>
      </c>
      <c r="D19" s="44">
        <v>404.429</v>
      </c>
      <c r="E19" s="47">
        <f t="shared" si="0"/>
        <v>80.8858</v>
      </c>
      <c r="F19" s="48" t="s">
        <v>106</v>
      </c>
    </row>
    <row r="20" spans="1:6" ht="30.75">
      <c r="A20" s="56" t="s">
        <v>60</v>
      </c>
      <c r="B20" s="49">
        <v>30390</v>
      </c>
      <c r="C20" s="45">
        <v>9934.2</v>
      </c>
      <c r="D20" s="46">
        <v>11202.72</v>
      </c>
      <c r="E20" s="47">
        <f t="shared" si="0"/>
        <v>36.863178677196444</v>
      </c>
      <c r="F20" s="48">
        <f t="shared" si="1"/>
        <v>112.76922147732076</v>
      </c>
    </row>
    <row r="21" spans="1:6" ht="62.25">
      <c r="A21" s="56" t="s">
        <v>29</v>
      </c>
      <c r="B21" s="49">
        <v>10000</v>
      </c>
      <c r="C21" s="45">
        <v>4099</v>
      </c>
      <c r="D21" s="46">
        <v>3677.879</v>
      </c>
      <c r="E21" s="47">
        <f t="shared" si="0"/>
        <v>36.77879</v>
      </c>
      <c r="F21" s="48">
        <f t="shared" si="1"/>
        <v>89.72625030495243</v>
      </c>
    </row>
    <row r="22" spans="1:6" ht="15">
      <c r="A22" s="56" t="s">
        <v>30</v>
      </c>
      <c r="B22" s="49">
        <v>650</v>
      </c>
      <c r="C22" s="45">
        <v>224.6</v>
      </c>
      <c r="D22" s="46">
        <v>151.098</v>
      </c>
      <c r="E22" s="47">
        <f t="shared" si="0"/>
        <v>23.245846153846156</v>
      </c>
      <c r="F22" s="48">
        <f t="shared" si="1"/>
        <v>67.27426536064115</v>
      </c>
    </row>
    <row r="23" spans="1:6" ht="15">
      <c r="A23" s="57" t="s">
        <v>31</v>
      </c>
      <c r="B23" s="49">
        <v>4000</v>
      </c>
      <c r="C23" s="45">
        <v>1690</v>
      </c>
      <c r="D23" s="44">
        <v>2432.998</v>
      </c>
      <c r="E23" s="47">
        <f t="shared" si="0"/>
        <v>60.82495</v>
      </c>
      <c r="F23" s="48">
        <f t="shared" si="1"/>
        <v>143.96437869822483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872560.5999999999</v>
      </c>
      <c r="D24" s="59">
        <f>D7+D8+D9+D10+D19+D20+D21+D22+D23+D18</f>
        <v>794052.369</v>
      </c>
      <c r="E24" s="83">
        <f t="shared" si="0"/>
        <v>34.850091683929634</v>
      </c>
      <c r="F24" s="84">
        <f t="shared" si="1"/>
        <v>91.00254687181614</v>
      </c>
    </row>
    <row r="25" spans="1:6" ht="15">
      <c r="A25" s="57" t="s">
        <v>33</v>
      </c>
      <c r="B25" s="49">
        <f>SUM(B27:B37)</f>
        <v>2014572.5510000002</v>
      </c>
      <c r="C25" s="45">
        <f>SUM(C27:C37)</f>
        <v>1064999.673</v>
      </c>
      <c r="D25" s="45">
        <f>SUM(D26:D37)</f>
        <v>950297.998</v>
      </c>
      <c r="E25" s="47">
        <f t="shared" si="0"/>
        <v>47.171197558920774</v>
      </c>
      <c r="F25" s="48">
        <f t="shared" si="1"/>
        <v>89.22988636448154</v>
      </c>
    </row>
    <row r="26" spans="1:6" ht="67.5" customHeight="1">
      <c r="A26" s="110" t="s">
        <v>105</v>
      </c>
      <c r="B26" s="49"/>
      <c r="C26" s="45"/>
      <c r="D26" s="53">
        <v>782.5</v>
      </c>
      <c r="E26" s="47"/>
      <c r="F26" s="48"/>
    </row>
    <row r="27" spans="1:6" ht="35.25" customHeight="1">
      <c r="A27" s="78" t="s">
        <v>34</v>
      </c>
      <c r="B27" s="108">
        <v>411622.4</v>
      </c>
      <c r="C27" s="53">
        <v>174116.2</v>
      </c>
      <c r="D27" s="61">
        <v>150447.9</v>
      </c>
      <c r="E27" s="47">
        <f t="shared" si="0"/>
        <v>36.54997881553579</v>
      </c>
      <c r="F27" s="48">
        <f t="shared" si="1"/>
        <v>86.40660662247394</v>
      </c>
    </row>
    <row r="28" spans="1:6" ht="34.5" customHeight="1">
      <c r="A28" s="78" t="s">
        <v>35</v>
      </c>
      <c r="B28" s="108">
        <v>395586.9</v>
      </c>
      <c r="C28" s="53">
        <v>192409.2</v>
      </c>
      <c r="D28" s="61">
        <v>173168.3</v>
      </c>
      <c r="E28" s="47">
        <f t="shared" si="0"/>
        <v>43.77503400643448</v>
      </c>
      <c r="F28" s="48">
        <f t="shared" si="1"/>
        <v>90.00001039451335</v>
      </c>
    </row>
    <row r="29" spans="1:6" ht="180" customHeight="1">
      <c r="A29" s="111" t="s">
        <v>69</v>
      </c>
      <c r="B29" s="115">
        <v>532770.3</v>
      </c>
      <c r="C29" s="53">
        <v>428388.637</v>
      </c>
      <c r="D29" s="61">
        <v>393652.067</v>
      </c>
      <c r="E29" s="47">
        <f t="shared" si="0"/>
        <v>73.88776495236313</v>
      </c>
      <c r="F29" s="48">
        <f t="shared" si="1"/>
        <v>91.89134187982675</v>
      </c>
    </row>
    <row r="30" spans="1:6" ht="99.75" customHeight="1">
      <c r="A30" s="112" t="s">
        <v>70</v>
      </c>
      <c r="B30" s="116">
        <v>1136.5</v>
      </c>
      <c r="C30" s="53">
        <v>686</v>
      </c>
      <c r="D30" s="61">
        <v>598.5</v>
      </c>
      <c r="E30" s="47">
        <f t="shared" si="0"/>
        <v>52.661680598328196</v>
      </c>
      <c r="F30" s="48">
        <f t="shared" si="1"/>
        <v>87.24489795918367</v>
      </c>
    </row>
    <row r="31" spans="1:6" ht="286.5" customHeight="1">
      <c r="A31" s="113" t="s">
        <v>71</v>
      </c>
      <c r="B31" s="116">
        <v>608528.8</v>
      </c>
      <c r="C31" s="60">
        <v>242097.7</v>
      </c>
      <c r="D31" s="61">
        <v>211040.883</v>
      </c>
      <c r="E31" s="47">
        <f t="shared" si="0"/>
        <v>34.68050862999417</v>
      </c>
      <c r="F31" s="48">
        <f t="shared" si="1"/>
        <v>87.17178354028147</v>
      </c>
    </row>
    <row r="32" spans="1:6" ht="223.5" customHeight="1">
      <c r="A32" s="113" t="s">
        <v>72</v>
      </c>
      <c r="B32" s="116">
        <v>4359.6</v>
      </c>
      <c r="C32" s="60">
        <v>1738.814</v>
      </c>
      <c r="D32" s="61">
        <v>1391.915</v>
      </c>
      <c r="E32" s="47">
        <f t="shared" si="0"/>
        <v>31.927585099550416</v>
      </c>
      <c r="F32" s="48">
        <f t="shared" si="1"/>
        <v>80.04967753882818</v>
      </c>
    </row>
    <row r="33" spans="1:6" ht="64.5" customHeight="1">
      <c r="A33" s="113" t="s">
        <v>95</v>
      </c>
      <c r="B33" s="116">
        <v>1096.943</v>
      </c>
      <c r="C33" s="60">
        <v>1096.943</v>
      </c>
      <c r="D33" s="61"/>
      <c r="E33" s="47"/>
      <c r="F33" s="48"/>
    </row>
    <row r="34" spans="1:6" ht="63" customHeight="1">
      <c r="A34" s="113" t="s">
        <v>75</v>
      </c>
      <c r="B34" s="108">
        <v>38867.2</v>
      </c>
      <c r="C34" s="53">
        <v>15623.849</v>
      </c>
      <c r="D34" s="61">
        <v>11136.249</v>
      </c>
      <c r="E34" s="47">
        <f t="shared" si="0"/>
        <v>28.652048513914046</v>
      </c>
      <c r="F34" s="48">
        <f t="shared" si="1"/>
        <v>71.27724416691431</v>
      </c>
    </row>
    <row r="35" spans="1:6" ht="64.5" customHeight="1">
      <c r="A35" s="113" t="s">
        <v>96</v>
      </c>
      <c r="B35" s="108">
        <v>86.7</v>
      </c>
      <c r="C35" s="53">
        <v>86.7</v>
      </c>
      <c r="D35" s="61"/>
      <c r="E35" s="47"/>
      <c r="F35" s="48"/>
    </row>
    <row r="36" spans="1:6" ht="81.75" customHeight="1">
      <c r="A36" s="113" t="s">
        <v>73</v>
      </c>
      <c r="B36" s="116">
        <v>13174.6</v>
      </c>
      <c r="C36" s="53">
        <v>5489.6</v>
      </c>
      <c r="D36" s="61">
        <v>5489.6</v>
      </c>
      <c r="E36" s="47">
        <f t="shared" si="0"/>
        <v>41.66805823326705</v>
      </c>
      <c r="F36" s="48">
        <f t="shared" si="1"/>
        <v>100</v>
      </c>
    </row>
    <row r="37" spans="1:6" ht="20.25" customHeight="1">
      <c r="A37" s="114" t="s">
        <v>74</v>
      </c>
      <c r="B37" s="108">
        <v>7342.608</v>
      </c>
      <c r="C37" s="53">
        <v>3266.03</v>
      </c>
      <c r="D37" s="61">
        <v>2590.084</v>
      </c>
      <c r="E37" s="47">
        <f t="shared" si="0"/>
        <v>35.27471437941396</v>
      </c>
      <c r="F37" s="48">
        <f t="shared" si="1"/>
        <v>79.30374185172823</v>
      </c>
    </row>
    <row r="38" spans="1:6" s="10" customFormat="1" ht="15">
      <c r="A38" s="105" t="s">
        <v>36</v>
      </c>
      <c r="B38" s="59">
        <f>B24+B25</f>
        <v>4293052.551</v>
      </c>
      <c r="C38" s="62">
        <f>C24+C25</f>
        <v>1937560.2729999998</v>
      </c>
      <c r="D38" s="63">
        <f>D24+D25</f>
        <v>1744350.367</v>
      </c>
      <c r="E38" s="83">
        <f t="shared" si="0"/>
        <v>40.63193604731628</v>
      </c>
      <c r="F38" s="84">
        <f t="shared" si="1"/>
        <v>90.02818602897729</v>
      </c>
    </row>
    <row r="39" spans="1:6" ht="15">
      <c r="A39" s="105" t="s">
        <v>37</v>
      </c>
      <c r="B39" s="49"/>
      <c r="C39" s="62"/>
      <c r="D39" s="64"/>
      <c r="E39" s="47"/>
      <c r="F39" s="48"/>
    </row>
    <row r="40" spans="1:6" ht="46.5">
      <c r="A40" s="109" t="s">
        <v>94</v>
      </c>
      <c r="B40" s="49"/>
      <c r="C40" s="62"/>
      <c r="D40" s="64">
        <v>-0.487</v>
      </c>
      <c r="E40" s="47"/>
      <c r="F40" s="48"/>
    </row>
    <row r="41" spans="1:6" ht="15">
      <c r="A41" s="56" t="s">
        <v>27</v>
      </c>
      <c r="B41" s="49">
        <v>535</v>
      </c>
      <c r="C41" s="102">
        <v>333.7</v>
      </c>
      <c r="D41" s="64">
        <v>409.824</v>
      </c>
      <c r="E41" s="47">
        <f t="shared" si="0"/>
        <v>76.60261682242991</v>
      </c>
      <c r="F41" s="48">
        <f t="shared" si="1"/>
        <v>122.8121066826491</v>
      </c>
    </row>
    <row r="42" spans="1:6" ht="81.75" customHeight="1">
      <c r="A42" s="56" t="s">
        <v>38</v>
      </c>
      <c r="B42" s="49">
        <v>710</v>
      </c>
      <c r="C42" s="102">
        <v>111.8</v>
      </c>
      <c r="D42" s="49">
        <v>694.927</v>
      </c>
      <c r="E42" s="47">
        <f t="shared" si="0"/>
        <v>97.87704225352113</v>
      </c>
      <c r="F42" s="48" t="s">
        <v>107</v>
      </c>
    </row>
    <row r="43" spans="1:6" s="15" customFormat="1" ht="81" customHeight="1">
      <c r="A43" s="103" t="s">
        <v>67</v>
      </c>
      <c r="B43" s="49">
        <v>186</v>
      </c>
      <c r="C43" s="102">
        <v>30</v>
      </c>
      <c r="D43" s="49">
        <v>87.526</v>
      </c>
      <c r="E43" s="47">
        <f t="shared" si="0"/>
        <v>47.056989247311826</v>
      </c>
      <c r="F43" s="48" t="s">
        <v>97</v>
      </c>
    </row>
    <row r="44" spans="1:6" s="14" customFormat="1" ht="46.5">
      <c r="A44" s="56" t="s">
        <v>39</v>
      </c>
      <c r="B44" s="49">
        <v>2500</v>
      </c>
      <c r="C44" s="102">
        <v>880</v>
      </c>
      <c r="D44" s="49">
        <v>3577.527</v>
      </c>
      <c r="E44" s="47">
        <f t="shared" si="0"/>
        <v>143.10108</v>
      </c>
      <c r="F44" s="48" t="s">
        <v>91</v>
      </c>
    </row>
    <row r="45" spans="1:6" s="21" customFormat="1" ht="34.5" customHeight="1">
      <c r="A45" s="104" t="s">
        <v>50</v>
      </c>
      <c r="B45" s="49">
        <v>2000</v>
      </c>
      <c r="C45" s="102">
        <v>500</v>
      </c>
      <c r="D45" s="49"/>
      <c r="E45" s="47"/>
      <c r="F45" s="48"/>
    </row>
    <row r="46" spans="1:6" ht="15">
      <c r="A46" s="56" t="s">
        <v>53</v>
      </c>
      <c r="B46" s="80">
        <v>2000</v>
      </c>
      <c r="C46" s="65">
        <v>930</v>
      </c>
      <c r="D46" s="65">
        <v>3817.334</v>
      </c>
      <c r="E46" s="47">
        <f t="shared" si="0"/>
        <v>190.86669999999998</v>
      </c>
      <c r="F46" s="48" t="s">
        <v>91</v>
      </c>
    </row>
    <row r="47" spans="1:6" s="10" customFormat="1" ht="15">
      <c r="A47" s="79" t="s">
        <v>40</v>
      </c>
      <c r="B47" s="59">
        <f>SUM(B41:B46)</f>
        <v>7931</v>
      </c>
      <c r="C47" s="59">
        <f>SUM(C41:C46)</f>
        <v>2785.5</v>
      </c>
      <c r="D47" s="59">
        <f>SUM(D40:D46)</f>
        <v>8586.651</v>
      </c>
      <c r="E47" s="83">
        <f t="shared" si="0"/>
        <v>108.26693985626024</v>
      </c>
      <c r="F47" s="84" t="s">
        <v>108</v>
      </c>
    </row>
    <row r="48" spans="1:6" s="82" customFormat="1" ht="15">
      <c r="A48" s="79" t="s">
        <v>41</v>
      </c>
      <c r="B48" s="59">
        <f>B38+B47</f>
        <v>4300983.551</v>
      </c>
      <c r="C48" s="59">
        <f>C38+C47</f>
        <v>1940345.7729999998</v>
      </c>
      <c r="D48" s="59">
        <f>D38+D47</f>
        <v>1752937.0180000002</v>
      </c>
      <c r="E48" s="83">
        <f t="shared" si="0"/>
        <v>40.756654779403505</v>
      </c>
      <c r="F48" s="84">
        <f t="shared" si="1"/>
        <v>90.34147636942853</v>
      </c>
    </row>
    <row r="49" spans="1:6" s="101" customFormat="1" ht="46.5">
      <c r="A49" s="117" t="s">
        <v>46</v>
      </c>
      <c r="B49" s="118">
        <v>2136</v>
      </c>
      <c r="C49" s="118">
        <v>500</v>
      </c>
      <c r="D49" s="45">
        <v>1630.261</v>
      </c>
      <c r="E49" s="47">
        <f t="shared" si="0"/>
        <v>76.32308052434456</v>
      </c>
      <c r="F49" s="119" t="s">
        <v>100</v>
      </c>
    </row>
    <row r="50" spans="1:6" s="10" customFormat="1" ht="15">
      <c r="A50" s="58" t="s">
        <v>42</v>
      </c>
      <c r="B50" s="59">
        <f>B48+B49</f>
        <v>4303119.551</v>
      </c>
      <c r="C50" s="66">
        <f>C48+C49</f>
        <v>1940845.7729999998</v>
      </c>
      <c r="D50" s="59">
        <f>D48+D49</f>
        <v>1754567.279</v>
      </c>
      <c r="E50" s="83">
        <f t="shared" si="0"/>
        <v>40.774309386599704</v>
      </c>
      <c r="F50" s="84">
        <f t="shared" si="1"/>
        <v>90.40220008248951</v>
      </c>
    </row>
    <row r="51" spans="3:6" ht="12.75">
      <c r="C51" s="9"/>
      <c r="D51" s="23"/>
      <c r="E51" s="9"/>
      <c r="F51" s="9"/>
    </row>
    <row r="53" spans="1:2" ht="12.75">
      <c r="A53" s="16"/>
      <c r="B53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22">
      <selection activeCell="A52" sqref="A52"/>
    </sheetView>
  </sheetViews>
  <sheetFormatPr defaultColWidth="8.625" defaultRowHeight="12.75"/>
  <cols>
    <col min="1" max="1" width="44.625" style="1" customWidth="1"/>
    <col min="2" max="2" width="15.375" style="1" customWidth="1"/>
    <col min="3" max="3" width="16.37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1" t="s">
        <v>88</v>
      </c>
      <c r="B2" s="121"/>
      <c r="C2" s="121"/>
      <c r="D2" s="121"/>
      <c r="E2" s="121"/>
      <c r="F2" s="121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102</v>
      </c>
      <c r="D4" s="30" t="s">
        <v>101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5" t="s">
        <v>0</v>
      </c>
      <c r="B7" s="44">
        <v>1427850</v>
      </c>
      <c r="C7" s="45">
        <v>534863.1</v>
      </c>
      <c r="D7" s="46">
        <v>499144.126</v>
      </c>
      <c r="E7" s="47">
        <f>D7/B7*100</f>
        <v>34.95774247995237</v>
      </c>
      <c r="F7" s="48">
        <f>D7/C7*100</f>
        <v>93.32184740356925</v>
      </c>
    </row>
    <row r="8" spans="1:6" ht="15">
      <c r="A8" s="85" t="s">
        <v>1</v>
      </c>
      <c r="B8" s="49">
        <v>2250</v>
      </c>
      <c r="C8" s="45">
        <v>944</v>
      </c>
      <c r="D8" s="46">
        <v>1126.557</v>
      </c>
      <c r="E8" s="47">
        <f aca="true" t="shared" si="0" ref="E8:E50">D8/B8*100</f>
        <v>50.0692</v>
      </c>
      <c r="F8" s="48">
        <f aca="true" t="shared" si="1" ref="F8:F50">D8/C8*100</f>
        <v>119.33866525423728</v>
      </c>
    </row>
    <row r="9" spans="1:6" ht="15">
      <c r="A9" s="86" t="s">
        <v>65</v>
      </c>
      <c r="B9" s="49">
        <v>173790</v>
      </c>
      <c r="C9" s="45">
        <v>60140</v>
      </c>
      <c r="D9" s="46">
        <v>66327.037</v>
      </c>
      <c r="E9" s="47">
        <f t="shared" si="0"/>
        <v>38.16504804649289</v>
      </c>
      <c r="F9" s="48">
        <f t="shared" si="1"/>
        <v>110.28772364482873</v>
      </c>
    </row>
    <row r="10" spans="1:6" s="3" customFormat="1" ht="15">
      <c r="A10" s="85" t="s">
        <v>44</v>
      </c>
      <c r="B10" s="50">
        <f>B11+B15+B17</f>
        <v>629050</v>
      </c>
      <c r="C10" s="50">
        <f>C11+C15+C17</f>
        <v>260514</v>
      </c>
      <c r="D10" s="50">
        <f>D11+D15+D16+D17</f>
        <v>207037.58000000002</v>
      </c>
      <c r="E10" s="47">
        <f t="shared" si="0"/>
        <v>32.91273825610047</v>
      </c>
      <c r="F10" s="48">
        <f t="shared" si="1"/>
        <v>79.4727269935589</v>
      </c>
    </row>
    <row r="11" spans="1:6" s="13" customFormat="1" ht="15">
      <c r="A11" s="87" t="s">
        <v>47</v>
      </c>
      <c r="B11" s="52">
        <f>SUM(B12:B14)</f>
        <v>351120</v>
      </c>
      <c r="C11" s="53">
        <f>SUM(C12:C14)</f>
        <v>137775.4</v>
      </c>
      <c r="D11" s="53">
        <f>SUM(D12:D14)</f>
        <v>100238.85100000001</v>
      </c>
      <c r="E11" s="47">
        <f t="shared" si="0"/>
        <v>28.5483170995671</v>
      </c>
      <c r="F11" s="48">
        <f t="shared" si="1"/>
        <v>72.75526037304193</v>
      </c>
    </row>
    <row r="12" spans="1:6" s="13" customFormat="1" ht="30.75">
      <c r="A12" s="88" t="s">
        <v>18</v>
      </c>
      <c r="B12" s="52">
        <v>27890</v>
      </c>
      <c r="C12" s="53">
        <v>12896</v>
      </c>
      <c r="D12" s="54">
        <v>13945.187</v>
      </c>
      <c r="E12" s="47">
        <f t="shared" si="0"/>
        <v>50.000670491215494</v>
      </c>
      <c r="F12" s="48">
        <f t="shared" si="1"/>
        <v>108.13575527295285</v>
      </c>
    </row>
    <row r="13" spans="1:6" s="13" customFormat="1" ht="15">
      <c r="A13" s="89" t="s">
        <v>62</v>
      </c>
      <c r="B13" s="52">
        <v>319830</v>
      </c>
      <c r="C13" s="53">
        <v>123590</v>
      </c>
      <c r="D13" s="54">
        <v>85178.954</v>
      </c>
      <c r="E13" s="47">
        <f t="shared" si="0"/>
        <v>26.63257167870431</v>
      </c>
      <c r="F13" s="48">
        <f t="shared" si="1"/>
        <v>68.92058742616717</v>
      </c>
    </row>
    <row r="14" spans="1:6" s="13" customFormat="1" ht="15">
      <c r="A14" s="87" t="s">
        <v>15</v>
      </c>
      <c r="B14" s="52">
        <v>3400</v>
      </c>
      <c r="C14" s="53">
        <v>1289.4</v>
      </c>
      <c r="D14" s="81">
        <v>1114.71</v>
      </c>
      <c r="E14" s="47">
        <f t="shared" si="0"/>
        <v>32.785588235294114</v>
      </c>
      <c r="F14" s="48">
        <f t="shared" si="1"/>
        <v>86.45183806421592</v>
      </c>
    </row>
    <row r="15" spans="1:6" s="13" customFormat="1" ht="15">
      <c r="A15" s="90" t="s">
        <v>2</v>
      </c>
      <c r="B15" s="52">
        <v>350</v>
      </c>
      <c r="C15" s="53">
        <v>138.6</v>
      </c>
      <c r="D15" s="54">
        <v>160.806</v>
      </c>
      <c r="E15" s="47">
        <f t="shared" si="0"/>
        <v>45.944571428571436</v>
      </c>
      <c r="F15" s="48">
        <f t="shared" si="1"/>
        <v>116.02164502164503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90" t="s">
        <v>87</v>
      </c>
      <c r="B17" s="52">
        <v>277580</v>
      </c>
      <c r="C17" s="53">
        <v>122600</v>
      </c>
      <c r="D17" s="54">
        <v>106645.129</v>
      </c>
      <c r="E17" s="47">
        <f t="shared" si="0"/>
        <v>38.41960119605159</v>
      </c>
      <c r="F17" s="48">
        <f t="shared" si="1"/>
        <v>86.98623898858075</v>
      </c>
    </row>
    <row r="18" spans="1:6" s="13" customFormat="1" ht="30.75">
      <c r="A18" s="91" t="s">
        <v>92</v>
      </c>
      <c r="B18" s="52"/>
      <c r="C18" s="53"/>
      <c r="D18" s="46">
        <v>2547.945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151.7</v>
      </c>
      <c r="D19" s="44">
        <v>404.429</v>
      </c>
      <c r="E19" s="47">
        <f t="shared" si="0"/>
        <v>80.8858</v>
      </c>
      <c r="F19" s="48" t="s">
        <v>106</v>
      </c>
    </row>
    <row r="20" spans="1:6" ht="30.75">
      <c r="A20" s="91" t="s">
        <v>61</v>
      </c>
      <c r="B20" s="49">
        <v>30390</v>
      </c>
      <c r="C20" s="45">
        <v>9934.2</v>
      </c>
      <c r="D20" s="46">
        <v>11202.72</v>
      </c>
      <c r="E20" s="47">
        <f t="shared" si="0"/>
        <v>36.863178677196444</v>
      </c>
      <c r="F20" s="48">
        <f t="shared" si="1"/>
        <v>112.76922147732076</v>
      </c>
    </row>
    <row r="21" spans="1:6" ht="78">
      <c r="A21" s="91" t="s">
        <v>19</v>
      </c>
      <c r="B21" s="49">
        <v>10000</v>
      </c>
      <c r="C21" s="45">
        <v>4099</v>
      </c>
      <c r="D21" s="46">
        <v>3677.879</v>
      </c>
      <c r="E21" s="47">
        <f t="shared" si="0"/>
        <v>36.77879</v>
      </c>
      <c r="F21" s="48">
        <f t="shared" si="1"/>
        <v>89.72625030495243</v>
      </c>
    </row>
    <row r="22" spans="1:6" ht="18" customHeight="1">
      <c r="A22" s="91" t="s">
        <v>3</v>
      </c>
      <c r="B22" s="49">
        <v>650</v>
      </c>
      <c r="C22" s="45">
        <v>224.6</v>
      </c>
      <c r="D22" s="46">
        <v>151.098</v>
      </c>
      <c r="E22" s="47">
        <f t="shared" si="0"/>
        <v>23.245846153846156</v>
      </c>
      <c r="F22" s="48">
        <f t="shared" si="1"/>
        <v>67.27426536064115</v>
      </c>
    </row>
    <row r="23" spans="1:6" ht="15" customHeight="1">
      <c r="A23" s="92" t="s">
        <v>16</v>
      </c>
      <c r="B23" s="49">
        <v>4000</v>
      </c>
      <c r="C23" s="45">
        <v>1690</v>
      </c>
      <c r="D23" s="44">
        <v>2432.998</v>
      </c>
      <c r="E23" s="47">
        <f t="shared" si="0"/>
        <v>60.82495</v>
      </c>
      <c r="F23" s="48">
        <f t="shared" si="1"/>
        <v>143.96437869822483</v>
      </c>
    </row>
    <row r="24" spans="1:6" s="2" customFormat="1" ht="15">
      <c r="A24" s="93" t="s">
        <v>11</v>
      </c>
      <c r="B24" s="59">
        <f>B7+B8+B9+B10+B19+B20+B21+B22+B23</f>
        <v>2278480</v>
      </c>
      <c r="C24" s="59">
        <f>C7+C8+C9+C10+C19+C20+C21+C22+C23</f>
        <v>872560.5999999999</v>
      </c>
      <c r="D24" s="59">
        <f>D7+D8+D9+D10+D19+D20+D21+D22+D23+D18</f>
        <v>794052.369</v>
      </c>
      <c r="E24" s="83">
        <f t="shared" si="0"/>
        <v>34.850091683929634</v>
      </c>
      <c r="F24" s="84">
        <f t="shared" si="1"/>
        <v>91.00254687181614</v>
      </c>
    </row>
    <row r="25" spans="1:6" s="2" customFormat="1" ht="15">
      <c r="A25" s="92" t="s">
        <v>48</v>
      </c>
      <c r="B25" s="49">
        <f>SUM(B27:B37)</f>
        <v>2014572.5510000002</v>
      </c>
      <c r="C25" s="45">
        <f>SUM(C27:C37)</f>
        <v>1064999.673</v>
      </c>
      <c r="D25" s="45">
        <f>SUM(D26:D37)</f>
        <v>950297.998</v>
      </c>
      <c r="E25" s="47">
        <f t="shared" si="0"/>
        <v>47.171197558920774</v>
      </c>
      <c r="F25" s="48">
        <f t="shared" si="1"/>
        <v>89.22988636448154</v>
      </c>
    </row>
    <row r="26" spans="1:6" s="2" customFormat="1" ht="78">
      <c r="A26" s="90" t="s">
        <v>109</v>
      </c>
      <c r="B26" s="49"/>
      <c r="C26" s="45"/>
      <c r="D26" s="53">
        <v>782.5</v>
      </c>
      <c r="E26" s="47"/>
      <c r="F26" s="48"/>
    </row>
    <row r="27" spans="1:6" s="2" customFormat="1" ht="46.5">
      <c r="A27" s="94" t="s">
        <v>4</v>
      </c>
      <c r="B27" s="108">
        <v>411622.4</v>
      </c>
      <c r="C27" s="53">
        <v>174116.2</v>
      </c>
      <c r="D27" s="61">
        <v>150447.9</v>
      </c>
      <c r="E27" s="47">
        <f t="shared" si="0"/>
        <v>36.54997881553579</v>
      </c>
      <c r="F27" s="48">
        <f t="shared" si="1"/>
        <v>86.40660662247394</v>
      </c>
    </row>
    <row r="28" spans="1:7" s="2" customFormat="1" ht="37.5" customHeight="1">
      <c r="A28" s="94" t="s">
        <v>76</v>
      </c>
      <c r="B28" s="108">
        <v>395586.9</v>
      </c>
      <c r="C28" s="53">
        <v>192409.2</v>
      </c>
      <c r="D28" s="61">
        <v>173168.3</v>
      </c>
      <c r="E28" s="47">
        <f t="shared" si="0"/>
        <v>43.77503400643448</v>
      </c>
      <c r="F28" s="48">
        <f t="shared" si="1"/>
        <v>90.00001039451335</v>
      </c>
      <c r="G28" s="20"/>
    </row>
    <row r="29" spans="1:7" s="2" customFormat="1" ht="179.25" customHeight="1">
      <c r="A29" s="106" t="s">
        <v>78</v>
      </c>
      <c r="B29" s="115">
        <v>532770.3</v>
      </c>
      <c r="C29" s="53">
        <v>428388.637</v>
      </c>
      <c r="D29" s="61">
        <v>393652.067</v>
      </c>
      <c r="E29" s="47">
        <f t="shared" si="0"/>
        <v>73.88776495236313</v>
      </c>
      <c r="F29" s="48">
        <f t="shared" si="1"/>
        <v>91.89134187982675</v>
      </c>
      <c r="G29" s="20"/>
    </row>
    <row r="30" spans="1:7" s="2" customFormat="1" ht="114" customHeight="1">
      <c r="A30" s="95" t="s">
        <v>77</v>
      </c>
      <c r="B30" s="116">
        <v>1136.5</v>
      </c>
      <c r="C30" s="53">
        <v>686</v>
      </c>
      <c r="D30" s="61">
        <v>598.5</v>
      </c>
      <c r="E30" s="47">
        <f t="shared" si="0"/>
        <v>52.661680598328196</v>
      </c>
      <c r="F30" s="48">
        <f t="shared" si="1"/>
        <v>87.24489795918367</v>
      </c>
      <c r="G30" s="20"/>
    </row>
    <row r="31" spans="1:6" s="2" customFormat="1" ht="312">
      <c r="A31" s="87" t="s">
        <v>79</v>
      </c>
      <c r="B31" s="116">
        <v>608528.8</v>
      </c>
      <c r="C31" s="60">
        <v>242097.7</v>
      </c>
      <c r="D31" s="61">
        <v>211040.883</v>
      </c>
      <c r="E31" s="47">
        <f t="shared" si="0"/>
        <v>34.68050862999417</v>
      </c>
      <c r="F31" s="48">
        <f t="shared" si="1"/>
        <v>87.17178354028147</v>
      </c>
    </row>
    <row r="32" spans="1:6" s="2" customFormat="1" ht="228.75" customHeight="1">
      <c r="A32" s="107" t="s">
        <v>80</v>
      </c>
      <c r="B32" s="116">
        <v>4359.6</v>
      </c>
      <c r="C32" s="60">
        <v>1738.814</v>
      </c>
      <c r="D32" s="61">
        <v>1391.915</v>
      </c>
      <c r="E32" s="47">
        <f t="shared" si="0"/>
        <v>31.927585099550416</v>
      </c>
      <c r="F32" s="48">
        <f t="shared" si="1"/>
        <v>80.04967753882818</v>
      </c>
    </row>
    <row r="33" spans="1:6" s="2" customFormat="1" ht="65.25" customHeight="1">
      <c r="A33" s="107" t="s">
        <v>99</v>
      </c>
      <c r="B33" s="116">
        <v>1096.943</v>
      </c>
      <c r="C33" s="60">
        <v>1096.943</v>
      </c>
      <c r="D33" s="61"/>
      <c r="E33" s="47"/>
      <c r="F33" s="48"/>
    </row>
    <row r="34" spans="1:6" s="2" customFormat="1" ht="66.75" customHeight="1">
      <c r="A34" s="96" t="s">
        <v>81</v>
      </c>
      <c r="B34" s="108">
        <v>38867.2</v>
      </c>
      <c r="C34" s="53">
        <v>15623.849</v>
      </c>
      <c r="D34" s="61">
        <v>11136.249</v>
      </c>
      <c r="E34" s="47">
        <f t="shared" si="0"/>
        <v>28.652048513914046</v>
      </c>
      <c r="F34" s="48">
        <f t="shared" si="1"/>
        <v>71.27724416691431</v>
      </c>
    </row>
    <row r="35" spans="1:6" s="2" customFormat="1" ht="66.75" customHeight="1">
      <c r="A35" s="96" t="s">
        <v>98</v>
      </c>
      <c r="B35" s="108">
        <v>86.7</v>
      </c>
      <c r="C35" s="53">
        <v>86.7</v>
      </c>
      <c r="D35" s="61"/>
      <c r="E35" s="47"/>
      <c r="F35" s="48"/>
    </row>
    <row r="36" spans="1:6" ht="84" customHeight="1">
      <c r="A36" s="97" t="s">
        <v>82</v>
      </c>
      <c r="B36" s="116">
        <v>13174.6</v>
      </c>
      <c r="C36" s="53">
        <v>5489.6</v>
      </c>
      <c r="D36" s="61">
        <v>5489.6</v>
      </c>
      <c r="E36" s="47">
        <f t="shared" si="0"/>
        <v>41.66805823326705</v>
      </c>
      <c r="F36" s="48">
        <f t="shared" si="1"/>
        <v>100</v>
      </c>
    </row>
    <row r="37" spans="1:6" ht="17.25" customHeight="1">
      <c r="A37" s="97" t="s">
        <v>83</v>
      </c>
      <c r="B37" s="108">
        <v>7342.608</v>
      </c>
      <c r="C37" s="53">
        <v>3266.03</v>
      </c>
      <c r="D37" s="61">
        <v>2590.084</v>
      </c>
      <c r="E37" s="47">
        <f t="shared" si="0"/>
        <v>35.27471437941396</v>
      </c>
      <c r="F37" s="48">
        <f t="shared" si="1"/>
        <v>79.30374185172823</v>
      </c>
    </row>
    <row r="38" spans="1:6" ht="15">
      <c r="A38" s="98" t="s">
        <v>12</v>
      </c>
      <c r="B38" s="59">
        <f>B24+B25</f>
        <v>4293052.551</v>
      </c>
      <c r="C38" s="62">
        <f>C24+C25</f>
        <v>1937560.2729999998</v>
      </c>
      <c r="D38" s="63">
        <f>D24+D25</f>
        <v>1744350.367</v>
      </c>
      <c r="E38" s="83">
        <f t="shared" si="0"/>
        <v>40.63193604731628</v>
      </c>
      <c r="F38" s="84">
        <f t="shared" si="1"/>
        <v>90.02818602897729</v>
      </c>
    </row>
    <row r="39" spans="1:6" ht="15">
      <c r="A39" s="98" t="s">
        <v>13</v>
      </c>
      <c r="B39" s="49"/>
      <c r="C39" s="62"/>
      <c r="D39" s="64"/>
      <c r="E39" s="47"/>
      <c r="F39" s="48"/>
    </row>
    <row r="40" spans="1:6" ht="48.75" customHeight="1">
      <c r="A40" s="91" t="s">
        <v>93</v>
      </c>
      <c r="B40" s="49"/>
      <c r="C40" s="62"/>
      <c r="D40" s="64">
        <v>-0.487</v>
      </c>
      <c r="E40" s="47"/>
      <c r="F40" s="48"/>
    </row>
    <row r="41" spans="1:6" s="11" customFormat="1" ht="15">
      <c r="A41" s="91" t="s">
        <v>66</v>
      </c>
      <c r="B41" s="49">
        <v>535</v>
      </c>
      <c r="C41" s="102">
        <v>333.7</v>
      </c>
      <c r="D41" s="64">
        <v>409.824</v>
      </c>
      <c r="E41" s="47">
        <f t="shared" si="0"/>
        <v>76.60261682242991</v>
      </c>
      <c r="F41" s="48">
        <f t="shared" si="1"/>
        <v>122.8121066826491</v>
      </c>
    </row>
    <row r="42" spans="1:6" s="11" customFormat="1" ht="63.75" customHeight="1">
      <c r="A42" s="91" t="s">
        <v>17</v>
      </c>
      <c r="B42" s="49">
        <v>710</v>
      </c>
      <c r="C42" s="102">
        <v>111.8</v>
      </c>
      <c r="D42" s="49">
        <v>694.927</v>
      </c>
      <c r="E42" s="47">
        <f t="shared" si="0"/>
        <v>97.87704225352113</v>
      </c>
      <c r="F42" s="48" t="s">
        <v>107</v>
      </c>
    </row>
    <row r="43" spans="1:6" s="19" customFormat="1" ht="85.5" customHeight="1">
      <c r="A43" s="91" t="s">
        <v>68</v>
      </c>
      <c r="B43" s="49">
        <v>186</v>
      </c>
      <c r="C43" s="102">
        <v>30</v>
      </c>
      <c r="D43" s="49">
        <v>87.526</v>
      </c>
      <c r="E43" s="47">
        <f t="shared" si="0"/>
        <v>47.056989247311826</v>
      </c>
      <c r="F43" s="48" t="s">
        <v>97</v>
      </c>
    </row>
    <row r="44" spans="1:6" s="25" customFormat="1" ht="46.5">
      <c r="A44" s="91" t="s">
        <v>5</v>
      </c>
      <c r="B44" s="49">
        <v>2500</v>
      </c>
      <c r="C44" s="102">
        <v>880</v>
      </c>
      <c r="D44" s="49">
        <v>3577.527</v>
      </c>
      <c r="E44" s="47">
        <f t="shared" si="0"/>
        <v>143.10108</v>
      </c>
      <c r="F44" s="48" t="s">
        <v>91</v>
      </c>
    </row>
    <row r="45" spans="1:6" ht="46.5">
      <c r="A45" s="99" t="s">
        <v>51</v>
      </c>
      <c r="B45" s="49">
        <v>2000</v>
      </c>
      <c r="C45" s="102">
        <v>500</v>
      </c>
      <c r="D45" s="49"/>
      <c r="E45" s="47"/>
      <c r="F45" s="48"/>
    </row>
    <row r="46" spans="1:6" s="2" customFormat="1" ht="15">
      <c r="A46" s="91" t="s">
        <v>54</v>
      </c>
      <c r="B46" s="80">
        <v>2000</v>
      </c>
      <c r="C46" s="65">
        <v>930</v>
      </c>
      <c r="D46" s="65">
        <v>3817.334</v>
      </c>
      <c r="E46" s="47">
        <f t="shared" si="0"/>
        <v>190.86669999999998</v>
      </c>
      <c r="F46" s="48" t="s">
        <v>91</v>
      </c>
    </row>
    <row r="47" spans="1:6" s="25" customFormat="1" ht="15">
      <c r="A47" s="98" t="s">
        <v>6</v>
      </c>
      <c r="B47" s="59">
        <f>SUM(B41:B46)</f>
        <v>7931</v>
      </c>
      <c r="C47" s="59">
        <f>SUM(C41:C46)</f>
        <v>2785.5</v>
      </c>
      <c r="D47" s="59">
        <f>SUM(D40:D46)</f>
        <v>8586.651</v>
      </c>
      <c r="E47" s="83">
        <f t="shared" si="0"/>
        <v>108.26693985626024</v>
      </c>
      <c r="F47" s="84" t="s">
        <v>108</v>
      </c>
    </row>
    <row r="48" spans="1:6" s="25" customFormat="1" ht="15">
      <c r="A48" s="98" t="s">
        <v>7</v>
      </c>
      <c r="B48" s="59">
        <f>B38+B47</f>
        <v>4300983.551</v>
      </c>
      <c r="C48" s="59">
        <f>C38+C47</f>
        <v>1940345.7729999998</v>
      </c>
      <c r="D48" s="59">
        <f>D38+D47</f>
        <v>1752937.0180000002</v>
      </c>
      <c r="E48" s="83">
        <f t="shared" si="0"/>
        <v>40.756654779403505</v>
      </c>
      <c r="F48" s="84">
        <f t="shared" si="1"/>
        <v>90.34147636942853</v>
      </c>
    </row>
    <row r="49" spans="1:6" s="19" customFormat="1" ht="46.5">
      <c r="A49" s="120" t="s">
        <v>63</v>
      </c>
      <c r="B49" s="118">
        <v>2136</v>
      </c>
      <c r="C49" s="118">
        <v>500</v>
      </c>
      <c r="D49" s="45">
        <v>1630.261</v>
      </c>
      <c r="E49" s="47">
        <f t="shared" si="0"/>
        <v>76.32308052434456</v>
      </c>
      <c r="F49" s="119" t="s">
        <v>100</v>
      </c>
    </row>
    <row r="50" spans="1:6" ht="15">
      <c r="A50" s="100" t="s">
        <v>14</v>
      </c>
      <c r="B50" s="59">
        <f>B48+B49</f>
        <v>4303119.551</v>
      </c>
      <c r="C50" s="66">
        <f>C48+C49</f>
        <v>1940845.7729999998</v>
      </c>
      <c r="D50" s="59">
        <f>D48+D49</f>
        <v>1754567.279</v>
      </c>
      <c r="E50" s="83">
        <f t="shared" si="0"/>
        <v>40.774309386599704</v>
      </c>
      <c r="F50" s="84">
        <f t="shared" si="1"/>
        <v>90.40220008248951</v>
      </c>
    </row>
    <row r="51" spans="1:6" ht="15">
      <c r="A51" s="28"/>
      <c r="B51" s="28"/>
      <c r="C51" s="67"/>
      <c r="D51" s="28"/>
      <c r="E51" s="28"/>
      <c r="F51" s="68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2018-05-07T12:51:59Z</cp:lastPrinted>
  <dcterms:created xsi:type="dcterms:W3CDTF">2004-07-02T06:40:36Z</dcterms:created>
  <dcterms:modified xsi:type="dcterms:W3CDTF">2018-05-07T12:53:21Z</dcterms:modified>
  <cp:category/>
  <cp:version/>
  <cp:contentType/>
  <cp:contentStatus/>
</cp:coreProperties>
</file>