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0" windowWidth="2040" windowHeight="1190" activeTab="1"/>
  </bookViews>
  <sheets>
    <sheet name="Укр" sheetId="1" r:id="rId1"/>
    <sheet name="Рус" sheetId="2" r:id="rId2"/>
    <sheet name="Лист1" sheetId="3" state="hidden" r:id="rId3"/>
  </sheets>
  <definedNames>
    <definedName name="_xlnm.Print_Area" localSheetId="0">'Укр'!$A$1:$F$41</definedName>
  </definedNames>
  <calcPr fullCalcOnLoad="1" refMode="R1C1"/>
</workbook>
</file>

<file path=xl/sharedStrings.xml><?xml version="1.0" encoding="utf-8"?>
<sst xmlns="http://schemas.openxmlformats.org/spreadsheetml/2006/main" count="90" uniqueCount="90">
  <si>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</si>
  <si>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</si>
  <si>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</si>
  <si>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</si>
  <si>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</si>
  <si>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</si>
  <si>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</si>
  <si>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</si>
  <si>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</si>
  <si>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</si>
  <si>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</si>
  <si>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</si>
  <si>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</si>
  <si>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</si>
  <si>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</si>
  <si>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</si>
  <si>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</si>
  <si>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</si>
  <si>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</si>
  <si>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</si>
  <si>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</si>
  <si>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</si>
  <si>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</si>
  <si>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</si>
  <si>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</si>
  <si>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</si>
  <si>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</si>
  <si>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</si>
  <si>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</si>
  <si>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</si>
  <si>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</si>
  <si>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</si>
  <si>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</si>
  <si>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</si>
  <si>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</si>
  <si>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</si>
  <si>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</si>
  <si>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</si>
  <si>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</si>
  <si>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</si>
  <si>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</si>
  <si>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</si>
  <si>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</si>
  <si>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</si>
  <si>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</si>
  <si>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</si>
  <si>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</si>
  <si>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</si>
  <si>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</si>
  <si>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</si>
  <si>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</si>
  <si>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</si>
  <si>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</si>
  <si>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</si>
  <si>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</si>
  <si>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</si>
  <si>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</si>
  <si>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</si>
  <si>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</si>
  <si>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</si>
  <si>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</si>
  <si>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</si>
  <si>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</si>
  <si>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</si>
  <si>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</si>
  <si>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</si>
  <si>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</si>
  <si>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</si>
  <si>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</si>
  <si>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</si>
  <si>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</si>
  <si>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</si>
  <si>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</si>
  <si>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</si>
  <si>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 xml:space="preserve">Разом доходів </t>
  </si>
  <si>
    <t>Всего доходов</t>
  </si>
  <si>
    <t>Затверджено      на рік з урахуванням змін, 
тис. грн.</t>
  </si>
  <si>
    <t>Утверждено               на год с учетом изменений,            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</si>
  <si>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</si>
  <si>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Кошти  від продажу землі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</si>
  <si>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</si>
  <si>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Средства от продажи земли  </t>
  </si>
  <si>
    <t>Щотижнева інформація про надходження до бюджету м. Миколаєва за  2020 рік
(без власних надходжень бюджетних установ)</t>
  </si>
  <si>
    <t>План на           січень - лютий з урахуванням змін, 
тис. грн.</t>
  </si>
  <si>
    <t>Еженедельная информация о поступлениях в бюджет г. Николаева за 2020 год
(без собственных поступлений бюджетных учреждений )</t>
  </si>
  <si>
    <t>План на               январь - февраль с учетом изменений,       тыс. грн.</t>
  </si>
  <si>
    <t>Надійшло           з 01 січня            по 17 лютого,            тис. грн.</t>
  </si>
  <si>
    <t xml:space="preserve"> 2,2р.б</t>
  </si>
  <si>
    <t>2,2р.б</t>
  </si>
  <si>
    <t xml:space="preserve">Поступило          с 01 января   по 17 февраля,
тыс. грн. 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</si>
</sst>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0.0"/>
    <numFmt numFmtId="207" formatCode="0.000"/>
    <numFmt numFmtId="208" formatCode="0.00000"/>
    <numFmt numFmtId="209" formatCode="0.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[$-FC19]d\ mmmm\ yyyy\ &quot;г.&quot;"/>
    <numFmt numFmtId="215" formatCode="#,##0.000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6" fontId="4" fillId="0" borderId="0" xfId="0" applyNumberFormat="1" applyFont="1" applyAlignment="1">
      <alignment horizontal="right"/>
    </xf>
    <xf numFmtId="208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2" fillId="0" borderId="0" xfId="0" applyFont="1" applyFill="1" applyAlignment="1">
      <alignment/>
    </xf>
    <xf numFmtId="0" fontId="5" fillId="0" borderId="0" xfId="0" applyFont="1" applyBorder="1" applyAlignment="1">
      <alignment/>
    </xf>
    <xf numFmtId="20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Alignment="1">
      <alignment/>
    </xf>
    <xf numFmtId="208" fontId="15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206" fontId="15" fillId="0" borderId="0" xfId="0" applyNumberFormat="1" applyFont="1" applyAlignment="1">
      <alignment horizontal="right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207" fontId="15" fillId="0" borderId="10" xfId="0" applyNumberFormat="1" applyFont="1" applyFill="1" applyBorder="1" applyAlignment="1">
      <alignment horizontal="center" vertical="center" wrapText="1"/>
    </xf>
    <xf numFmtId="207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206" fontId="15" fillId="0" borderId="10" xfId="0" applyNumberFormat="1" applyFont="1" applyBorder="1" applyAlignment="1">
      <alignment horizontal="center" vertical="center" wrapText="1"/>
    </xf>
    <xf numFmtId="207" fontId="15" fillId="0" borderId="10" xfId="0" applyNumberFormat="1" applyFont="1" applyFill="1" applyBorder="1" applyAlignment="1">
      <alignment/>
    </xf>
    <xf numFmtId="207" fontId="15" fillId="0" borderId="10" xfId="0" applyNumberFormat="1" applyFont="1" applyFill="1" applyBorder="1" applyAlignment="1">
      <alignment horizontal="right"/>
    </xf>
    <xf numFmtId="207" fontId="14" fillId="0" borderId="10" xfId="0" applyNumberFormat="1" applyFont="1" applyFill="1" applyBorder="1" applyAlignment="1">
      <alignment/>
    </xf>
    <xf numFmtId="206" fontId="14" fillId="0" borderId="10" xfId="0" applyNumberFormat="1" applyFont="1" applyFill="1" applyBorder="1" applyAlignment="1">
      <alignment/>
    </xf>
    <xf numFmtId="206" fontId="15" fillId="0" borderId="10" xfId="0" applyNumberFormat="1" applyFont="1" applyBorder="1" applyAlignment="1">
      <alignment horizontal="right"/>
    </xf>
    <xf numFmtId="207" fontId="14" fillId="0" borderId="10" xfId="0" applyNumberFormat="1" applyFont="1" applyFill="1" applyBorder="1" applyAlignment="1">
      <alignment/>
    </xf>
    <xf numFmtId="207" fontId="14" fillId="0" borderId="10" xfId="0" applyNumberFormat="1" applyFont="1" applyFill="1" applyBorder="1" applyAlignment="1">
      <alignment vertical="top"/>
    </xf>
    <xf numFmtId="0" fontId="16" fillId="0" borderId="10" xfId="0" applyNumberFormat="1" applyFont="1" applyBorder="1" applyAlignment="1">
      <alignment vertical="top" wrapText="1"/>
    </xf>
    <xf numFmtId="207" fontId="16" fillId="0" borderId="10" xfId="0" applyNumberFormat="1" applyFont="1" applyFill="1" applyBorder="1" applyAlignment="1">
      <alignment/>
    </xf>
    <xf numFmtId="207" fontId="17" fillId="0" borderId="10" xfId="0" applyNumberFormat="1" applyFont="1" applyFill="1" applyBorder="1" applyAlignment="1">
      <alignment horizontal="right"/>
    </xf>
    <xf numFmtId="207" fontId="16" fillId="0" borderId="10" xfId="0" applyNumberFormat="1" applyFont="1" applyFill="1" applyBorder="1" applyAlignment="1">
      <alignment/>
    </xf>
    <xf numFmtId="0" fontId="16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207" fontId="13" fillId="0" borderId="10" xfId="0" applyNumberFormat="1" applyFont="1" applyFill="1" applyBorder="1" applyAlignment="1">
      <alignment/>
    </xf>
    <xf numFmtId="207" fontId="19" fillId="0" borderId="10" xfId="0" applyNumberFormat="1" applyFont="1" applyFill="1" applyBorder="1" applyAlignment="1">
      <alignment horizontal="right"/>
    </xf>
    <xf numFmtId="207" fontId="13" fillId="0" borderId="10" xfId="0" applyNumberFormat="1" applyFont="1" applyFill="1" applyBorder="1" applyAlignment="1">
      <alignment horizontal="right"/>
    </xf>
    <xf numFmtId="207" fontId="14" fillId="0" borderId="10" xfId="0" applyNumberFormat="1" applyFont="1" applyBorder="1" applyAlignment="1">
      <alignment/>
    </xf>
    <xf numFmtId="0" fontId="14" fillId="0" borderId="0" xfId="0" applyFont="1" applyFill="1" applyAlignment="1">
      <alignment/>
    </xf>
    <xf numFmtId="207" fontId="15" fillId="0" borderId="0" xfId="0" applyNumberFormat="1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206" fontId="15" fillId="0" borderId="10" xfId="0" applyNumberFormat="1" applyFont="1" applyFill="1" applyBorder="1" applyAlignment="1">
      <alignment horizontal="center" vertical="top" wrapText="1"/>
    </xf>
    <xf numFmtId="208" fontId="15" fillId="0" borderId="10" xfId="0" applyNumberFormat="1" applyFont="1" applyFill="1" applyBorder="1" applyAlignment="1">
      <alignment horizontal="center" vertical="top" wrapText="1"/>
    </xf>
    <xf numFmtId="207" fontId="14" fillId="0" borderId="10" xfId="0" applyNumberFormat="1" applyFont="1" applyBorder="1" applyAlignment="1">
      <alignment horizontal="center" vertical="top" wrapText="1"/>
    </xf>
    <xf numFmtId="206" fontId="14" fillId="0" borderId="10" xfId="0" applyNumberFormat="1" applyFont="1" applyBorder="1" applyAlignment="1">
      <alignment horizontal="center" vertical="top" wrapText="1"/>
    </xf>
    <xf numFmtId="206" fontId="15" fillId="0" borderId="10" xfId="0" applyNumberFormat="1" applyFont="1" applyBorder="1" applyAlignment="1">
      <alignment horizontal="center" vertical="top" wrapText="1"/>
    </xf>
    <xf numFmtId="0" fontId="15" fillId="0" borderId="10" xfId="0" applyFont="1" applyFill="1" applyBorder="1" applyAlignment="1">
      <alignment/>
    </xf>
    <xf numFmtId="0" fontId="17" fillId="0" borderId="10" xfId="0" applyFont="1" applyBorder="1" applyAlignment="1">
      <alignment horizontal="left" vertical="top" wrapText="1"/>
    </xf>
    <xf numFmtId="0" fontId="13" fillId="0" borderId="10" xfId="0" applyFont="1" applyFill="1" applyBorder="1" applyAlignment="1">
      <alignment vertical="top" wrapText="1"/>
    </xf>
    <xf numFmtId="207" fontId="1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206" fontId="13" fillId="0" borderId="10" xfId="0" applyNumberFormat="1" applyFont="1" applyFill="1" applyBorder="1" applyAlignment="1">
      <alignment/>
    </xf>
    <xf numFmtId="206" fontId="19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16" fillId="0" borderId="10" xfId="0" applyNumberFormat="1" applyFont="1" applyBorder="1" applyAlignment="1">
      <alignment vertical="center" wrapText="1"/>
    </xf>
    <xf numFmtId="0" fontId="16" fillId="0" borderId="10" xfId="0" applyNumberFormat="1" applyFont="1" applyFill="1" applyBorder="1" applyAlignment="1">
      <alignment vertical="center" wrapText="1"/>
    </xf>
    <xf numFmtId="0" fontId="18" fillId="0" borderId="10" xfId="0" applyNumberFormat="1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17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wrapText="1"/>
    </xf>
    <xf numFmtId="0" fontId="16" fillId="0" borderId="10" xfId="0" applyNumberFormat="1" applyFont="1" applyBorder="1" applyAlignment="1">
      <alignment horizontal="left" vertical="center" wrapText="1"/>
    </xf>
    <xf numFmtId="0" fontId="54" fillId="0" borderId="10" xfId="0" applyFont="1" applyBorder="1" applyAlignment="1">
      <alignment vertical="top" wrapText="1"/>
    </xf>
    <xf numFmtId="49" fontId="54" fillId="0" borderId="10" xfId="0" applyNumberFormat="1" applyFont="1" applyFill="1" applyBorder="1" applyAlignment="1">
      <alignment horizontal="left" vertical="top" wrapText="1"/>
    </xf>
    <xf numFmtId="206" fontId="14" fillId="0" borderId="10" xfId="0" applyNumberFormat="1" applyFont="1" applyFill="1" applyBorder="1" applyAlignment="1">
      <alignment horizontal="right"/>
    </xf>
    <xf numFmtId="206" fontId="13" fillId="0" borderId="10" xfId="0" applyNumberFormat="1" applyFont="1" applyFill="1" applyBorder="1" applyAlignment="1">
      <alignment horizontal="right"/>
    </xf>
    <xf numFmtId="206" fontId="15" fillId="0" borderId="10" xfId="0" applyNumberFormat="1" applyFont="1" applyFill="1" applyBorder="1" applyAlignment="1">
      <alignment horizontal="right"/>
    </xf>
    <xf numFmtId="206" fontId="19" fillId="0" borderId="10" xfId="0" applyNumberFormat="1" applyFont="1" applyFill="1" applyBorder="1" applyAlignment="1">
      <alignment horizontal="right"/>
    </xf>
    <xf numFmtId="0" fontId="54" fillId="0" borderId="0" xfId="0" applyFont="1" applyBorder="1" applyAlignment="1">
      <alignment vertical="top" wrapText="1"/>
    </xf>
    <xf numFmtId="0" fontId="19" fillId="0" borderId="10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4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206" fontId="15" fillId="33" borderId="10" xfId="0" applyNumberFormat="1" applyFont="1" applyFill="1" applyBorder="1" applyAlignment="1">
      <alignment/>
    </xf>
    <xf numFmtId="206" fontId="15" fillId="33" borderId="10" xfId="0" applyNumberFormat="1" applyFont="1" applyFill="1" applyBorder="1" applyAlignment="1">
      <alignment horizontal="right"/>
    </xf>
    <xf numFmtId="207" fontId="16" fillId="0" borderId="10" xfId="0" applyNumberFormat="1" applyFont="1" applyBorder="1" applyAlignment="1">
      <alignment vertical="center"/>
    </xf>
    <xf numFmtId="206" fontId="14" fillId="0" borderId="10" xfId="0" applyNumberFormat="1" applyFont="1" applyFill="1" applyBorder="1" applyAlignment="1">
      <alignment vertical="center"/>
    </xf>
    <xf numFmtId="206" fontId="15" fillId="0" borderId="10" xfId="0" applyNumberFormat="1" applyFont="1" applyBorder="1" applyAlignment="1">
      <alignment horizontal="right" vertical="center"/>
    </xf>
    <xf numFmtId="207" fontId="16" fillId="0" borderId="10" xfId="0" applyNumberFormat="1" applyFont="1" applyFill="1" applyBorder="1" applyAlignment="1">
      <alignment vertical="center"/>
    </xf>
    <xf numFmtId="206" fontId="15" fillId="0" borderId="10" xfId="0" applyNumberFormat="1" applyFont="1" applyBorder="1" applyAlignment="1">
      <alignment vertical="center"/>
    </xf>
    <xf numFmtId="207" fontId="54" fillId="0" borderId="10" xfId="0" applyNumberFormat="1" applyFont="1" applyFill="1" applyBorder="1" applyAlignment="1">
      <alignment horizontal="right" vertical="center" wrapText="1"/>
    </xf>
    <xf numFmtId="207" fontId="16" fillId="0" borderId="10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15" fillId="0" borderId="10" xfId="0" applyFont="1" applyFill="1" applyBorder="1" applyAlignment="1">
      <alignment horizontal="left" wrapText="1"/>
    </xf>
    <xf numFmtId="207" fontId="15" fillId="0" borderId="10" xfId="0" applyNumberFormat="1" applyFont="1" applyFill="1" applyBorder="1" applyAlignment="1">
      <alignment/>
    </xf>
    <xf numFmtId="206" fontId="15" fillId="0" borderId="10" xfId="0" applyNumberFormat="1" applyFont="1" applyFill="1" applyBorder="1" applyAlignment="1">
      <alignment/>
    </xf>
    <xf numFmtId="0" fontId="1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zoomScale="106" zoomScaleNormal="106" zoomScaleSheetLayoutView="100" workbookViewId="0" topLeftCell="A29">
      <selection activeCell="B40" sqref="B40:F40"/>
    </sheetView>
  </sheetViews>
  <sheetFormatPr defaultColWidth="9.00390625" defaultRowHeight="12.75"/>
  <cols>
    <col min="1" max="1" width="61.50390625" style="0" customWidth="1"/>
    <col min="2" max="2" width="13.50390625" style="6" customWidth="1"/>
    <col min="3" max="3" width="14.125" style="0" customWidth="1"/>
    <col min="4" max="4" width="14.50390625" style="17" customWidth="1"/>
    <col min="5" max="5" width="11.50390625" style="0" customWidth="1"/>
    <col min="6" max="6" width="11.875" style="0" customWidth="1"/>
  </cols>
  <sheetData>
    <row r="1" spans="1:6" ht="37.5" customHeight="1">
      <c r="A1" s="107" t="s">
        <v>82</v>
      </c>
      <c r="B1" s="107"/>
      <c r="C1" s="107"/>
      <c r="D1" s="107"/>
      <c r="E1" s="107"/>
      <c r="F1" s="107"/>
    </row>
    <row r="2" spans="1:6" ht="12.75" customHeight="1">
      <c r="A2" s="19"/>
      <c r="B2" s="48"/>
      <c r="C2" s="20"/>
      <c r="D2" s="49"/>
      <c r="E2" s="21"/>
      <c r="F2" s="22"/>
    </row>
    <row r="3" spans="1:6" ht="96.75" customHeight="1">
      <c r="A3" s="50" t="s">
        <v>19</v>
      </c>
      <c r="B3" s="51" t="s">
        <v>76</v>
      </c>
      <c r="C3" s="52" t="s">
        <v>83</v>
      </c>
      <c r="D3" s="53" t="s">
        <v>86</v>
      </c>
      <c r="E3" s="54" t="s">
        <v>51</v>
      </c>
      <c r="F3" s="55" t="s">
        <v>52</v>
      </c>
    </row>
    <row r="4" spans="1:6" ht="49.5" customHeight="1" hidden="1">
      <c r="A4" s="50"/>
      <c r="B4" s="51"/>
      <c r="C4" s="52"/>
      <c r="D4" s="53"/>
      <c r="E4" s="54"/>
      <c r="F4" s="55"/>
    </row>
    <row r="5" spans="1:6" ht="15.75" customHeight="1">
      <c r="A5" s="23" t="s">
        <v>20</v>
      </c>
      <c r="B5" s="24"/>
      <c r="C5" s="25"/>
      <c r="D5" s="26"/>
      <c r="E5" s="27"/>
      <c r="F5" s="28"/>
    </row>
    <row r="6" spans="1:6" ht="15">
      <c r="A6" s="56" t="s">
        <v>21</v>
      </c>
      <c r="B6" s="29">
        <v>2177943.1</v>
      </c>
      <c r="C6" s="29">
        <v>305833.4</v>
      </c>
      <c r="D6" s="31">
        <v>240647.853</v>
      </c>
      <c r="E6" s="32">
        <f>D6/B6*100</f>
        <v>11.049317725518174</v>
      </c>
      <c r="F6" s="33">
        <f>D6/C6*100</f>
        <v>78.68592933276744</v>
      </c>
    </row>
    <row r="7" spans="1:6" ht="15">
      <c r="A7" s="42" t="s">
        <v>48</v>
      </c>
      <c r="B7" s="34">
        <v>950</v>
      </c>
      <c r="C7" s="30">
        <v>173</v>
      </c>
      <c r="D7" s="31">
        <v>34.413</v>
      </c>
      <c r="E7" s="32">
        <f>D7/B7*100</f>
        <v>3.6224210526315788</v>
      </c>
      <c r="F7" s="33">
        <v>0</v>
      </c>
    </row>
    <row r="8" spans="1:6" ht="15">
      <c r="A8" s="41" t="s">
        <v>57</v>
      </c>
      <c r="B8" s="34">
        <v>209000</v>
      </c>
      <c r="C8" s="34">
        <v>16904.4</v>
      </c>
      <c r="D8" s="31">
        <v>12103.678</v>
      </c>
      <c r="E8" s="32">
        <f aca="true" t="shared" si="0" ref="E8:E41">D8/B8*100</f>
        <v>5.7912334928229665</v>
      </c>
      <c r="F8" s="33">
        <f aca="true" t="shared" si="1" ref="F8:F38">D8/C8*100</f>
        <v>71.6007548330612</v>
      </c>
    </row>
    <row r="9" spans="1:6" ht="15">
      <c r="A9" s="42" t="s">
        <v>42</v>
      </c>
      <c r="B9" s="35">
        <f>B10+B14+B15</f>
        <v>784830</v>
      </c>
      <c r="C9" s="35">
        <f>C10+C14+C15</f>
        <v>152518.9</v>
      </c>
      <c r="D9" s="35">
        <f>D10+D14+D15</f>
        <v>106147.131</v>
      </c>
      <c r="E9" s="32">
        <f t="shared" si="0"/>
        <v>13.52485646573143</v>
      </c>
      <c r="F9" s="33">
        <f t="shared" si="1"/>
        <v>69.59605071896007</v>
      </c>
    </row>
    <row r="10" spans="1:6" s="9" customFormat="1" ht="15">
      <c r="A10" s="36" t="s">
        <v>22</v>
      </c>
      <c r="B10" s="37">
        <f>SUM(B11:B13)</f>
        <v>357130</v>
      </c>
      <c r="C10" s="38">
        <f>SUM(C11:C13)</f>
        <v>58230.100000000006</v>
      </c>
      <c r="D10" s="38">
        <f>SUM(D11:D13)</f>
        <v>34799.955</v>
      </c>
      <c r="E10" s="32">
        <f t="shared" si="0"/>
        <v>9.744338196175063</v>
      </c>
      <c r="F10" s="33">
        <f t="shared" si="1"/>
        <v>59.76282884624962</v>
      </c>
    </row>
    <row r="11" spans="1:6" s="9" customFormat="1" ht="15">
      <c r="A11" s="36" t="s">
        <v>44</v>
      </c>
      <c r="B11" s="37">
        <v>40630</v>
      </c>
      <c r="C11" s="37">
        <v>7335.3</v>
      </c>
      <c r="D11" s="39">
        <v>7831.045</v>
      </c>
      <c r="E11" s="32">
        <f t="shared" si="0"/>
        <v>19.27404627122816</v>
      </c>
      <c r="F11" s="33">
        <f t="shared" si="1"/>
        <v>106.75834662522323</v>
      </c>
    </row>
    <row r="12" spans="1:6" s="9" customFormat="1" ht="15">
      <c r="A12" s="36" t="s">
        <v>23</v>
      </c>
      <c r="B12" s="37">
        <v>313400</v>
      </c>
      <c r="C12" s="37">
        <v>50218.8</v>
      </c>
      <c r="D12" s="39">
        <v>26455.223</v>
      </c>
      <c r="E12" s="32">
        <f t="shared" si="0"/>
        <v>8.441360242501595</v>
      </c>
      <c r="F12" s="33">
        <f t="shared" si="1"/>
        <v>52.67991867587437</v>
      </c>
    </row>
    <row r="13" spans="1:6" s="9" customFormat="1" ht="15">
      <c r="A13" s="36" t="s">
        <v>24</v>
      </c>
      <c r="B13" s="37">
        <v>3100</v>
      </c>
      <c r="C13" s="37">
        <v>676</v>
      </c>
      <c r="D13" s="59">
        <v>513.687</v>
      </c>
      <c r="E13" s="32">
        <f t="shared" si="0"/>
        <v>16.570548387096775</v>
      </c>
      <c r="F13" s="33">
        <f t="shared" si="1"/>
        <v>75.98920118343196</v>
      </c>
    </row>
    <row r="14" spans="1:6" s="9" customFormat="1" ht="15">
      <c r="A14" s="40" t="s">
        <v>25</v>
      </c>
      <c r="B14" s="37">
        <v>1650</v>
      </c>
      <c r="C14" s="37">
        <v>296.1</v>
      </c>
      <c r="D14" s="39">
        <v>365.655</v>
      </c>
      <c r="E14" s="32">
        <f t="shared" si="0"/>
        <v>22.16090909090909</v>
      </c>
      <c r="F14" s="33">
        <f t="shared" si="1"/>
        <v>123.49037487335357</v>
      </c>
    </row>
    <row r="15" spans="1:6" s="9" customFormat="1" ht="18" customHeight="1">
      <c r="A15" s="40" t="s">
        <v>65</v>
      </c>
      <c r="B15" s="37">
        <v>426050</v>
      </c>
      <c r="C15" s="37">
        <v>93992.7</v>
      </c>
      <c r="D15" s="39">
        <v>70981.521</v>
      </c>
      <c r="E15" s="32">
        <f t="shared" si="0"/>
        <v>16.66037343034855</v>
      </c>
      <c r="F15" s="33">
        <f t="shared" si="1"/>
        <v>75.51812108812706</v>
      </c>
    </row>
    <row r="16" spans="1:6" ht="15">
      <c r="A16" s="41" t="s">
        <v>27</v>
      </c>
      <c r="B16" s="34">
        <v>450</v>
      </c>
      <c r="C16" s="34">
        <v>80.3</v>
      </c>
      <c r="D16" s="29">
        <v>179.645</v>
      </c>
      <c r="E16" s="32">
        <f t="shared" si="0"/>
        <v>39.92111111111111</v>
      </c>
      <c r="F16" s="33" t="s">
        <v>87</v>
      </c>
    </row>
    <row r="17" spans="1:6" ht="15">
      <c r="A17" s="41" t="s">
        <v>53</v>
      </c>
      <c r="B17" s="34">
        <v>25140</v>
      </c>
      <c r="C17" s="34">
        <v>3911.3</v>
      </c>
      <c r="D17" s="31">
        <v>2649.864</v>
      </c>
      <c r="E17" s="32">
        <f t="shared" si="0"/>
        <v>10.540429594272076</v>
      </c>
      <c r="F17" s="83">
        <f t="shared" si="1"/>
        <v>67.74893257996062</v>
      </c>
    </row>
    <row r="18" spans="1:6" ht="48.75" customHeight="1">
      <c r="A18" s="41" t="s">
        <v>28</v>
      </c>
      <c r="B18" s="34">
        <v>11000</v>
      </c>
      <c r="C18" s="34">
        <v>1738.1</v>
      </c>
      <c r="D18" s="31">
        <v>617.381</v>
      </c>
      <c r="E18" s="32">
        <f t="shared" si="0"/>
        <v>5.612554545454545</v>
      </c>
      <c r="F18" s="33">
        <f t="shared" si="1"/>
        <v>35.520453368620906</v>
      </c>
    </row>
    <row r="19" spans="1:6" ht="15">
      <c r="A19" s="41" t="s">
        <v>29</v>
      </c>
      <c r="B19" s="34">
        <v>540</v>
      </c>
      <c r="C19" s="34">
        <v>79.2</v>
      </c>
      <c r="D19" s="31">
        <v>60.034</v>
      </c>
      <c r="E19" s="32">
        <f t="shared" si="0"/>
        <v>11.117407407407407</v>
      </c>
      <c r="F19" s="33">
        <f t="shared" si="1"/>
        <v>75.80050505050505</v>
      </c>
    </row>
    <row r="20" spans="1:6" ht="15">
      <c r="A20" s="42" t="s">
        <v>30</v>
      </c>
      <c r="B20" s="34">
        <v>9647</v>
      </c>
      <c r="C20" s="34">
        <v>1321.63</v>
      </c>
      <c r="D20" s="29">
        <v>1341.086</v>
      </c>
      <c r="E20" s="32">
        <f t="shared" si="0"/>
        <v>13.901585985280398</v>
      </c>
      <c r="F20" s="33">
        <f t="shared" si="1"/>
        <v>101.4721215468777</v>
      </c>
    </row>
    <row r="21" spans="1:6" s="7" customFormat="1" ht="15">
      <c r="A21" s="43" t="s">
        <v>31</v>
      </c>
      <c r="B21" s="44">
        <f>B6+B7+B8+B9+B16+B17+B18+B19+B20</f>
        <v>3219500.1</v>
      </c>
      <c r="C21" s="44">
        <f>C6+C7+C8+C9+C16+C17+C18+C19+C20</f>
        <v>482560.23000000004</v>
      </c>
      <c r="D21" s="44">
        <f>D6+D7+D8+D9+D16+D17+D18+D19+D20</f>
        <v>363781.085</v>
      </c>
      <c r="E21" s="61">
        <f t="shared" si="0"/>
        <v>11.29930342291339</v>
      </c>
      <c r="F21" s="84">
        <f t="shared" si="1"/>
        <v>75.38563320893643</v>
      </c>
    </row>
    <row r="22" spans="1:6" ht="16.5" customHeight="1">
      <c r="A22" s="42" t="s">
        <v>32</v>
      </c>
      <c r="B22" s="34">
        <f>SUM(B23:B28)</f>
        <v>685937.519</v>
      </c>
      <c r="C22" s="34">
        <f>SUM(C23:C28)</f>
        <v>155150.50799999997</v>
      </c>
      <c r="D22" s="34">
        <f>SUM(D23:D28)</f>
        <v>154213.59399999998</v>
      </c>
      <c r="E22" s="32">
        <f t="shared" si="0"/>
        <v>22.48216342281752</v>
      </c>
      <c r="F22" s="33">
        <f t="shared" si="1"/>
        <v>99.39612572844429</v>
      </c>
    </row>
    <row r="23" spans="1:6" ht="16.5" customHeight="1">
      <c r="A23" s="57" t="s">
        <v>33</v>
      </c>
      <c r="B23" s="98">
        <v>561288.1</v>
      </c>
      <c r="C23" s="98">
        <v>79882.4</v>
      </c>
      <c r="D23" s="95">
        <v>79882.4</v>
      </c>
      <c r="E23" s="96">
        <f t="shared" si="0"/>
        <v>14.23197819444239</v>
      </c>
      <c r="F23" s="99">
        <f t="shared" si="1"/>
        <v>100</v>
      </c>
    </row>
    <row r="24" spans="1:6" ht="30.75" customHeight="1">
      <c r="A24" s="57" t="s">
        <v>34</v>
      </c>
      <c r="B24" s="98">
        <v>96820.4</v>
      </c>
      <c r="C24" s="98">
        <v>64546.8</v>
      </c>
      <c r="D24" s="95">
        <v>64546.8</v>
      </c>
      <c r="E24" s="96">
        <f t="shared" si="0"/>
        <v>66.6665289546418</v>
      </c>
      <c r="F24" s="99">
        <f t="shared" si="1"/>
        <v>100</v>
      </c>
    </row>
    <row r="25" spans="1:6" ht="33" customHeight="1">
      <c r="A25" s="79" t="s">
        <v>69</v>
      </c>
      <c r="B25" s="100">
        <v>4945.483</v>
      </c>
      <c r="C25" s="100">
        <v>703.892</v>
      </c>
      <c r="D25" s="95">
        <v>703.892</v>
      </c>
      <c r="E25" s="96">
        <f t="shared" si="0"/>
        <v>14.233028401877027</v>
      </c>
      <c r="F25" s="99">
        <f t="shared" si="1"/>
        <v>100</v>
      </c>
    </row>
    <row r="26" spans="1:6" ht="49.5" customHeight="1">
      <c r="A26" s="79" t="s">
        <v>67</v>
      </c>
      <c r="B26" s="100">
        <v>1791.576</v>
      </c>
      <c r="C26" s="100">
        <v>647.156</v>
      </c>
      <c r="D26" s="95">
        <v>647.156</v>
      </c>
      <c r="E26" s="96">
        <f t="shared" si="0"/>
        <v>36.12216283317034</v>
      </c>
      <c r="F26" s="97">
        <f t="shared" si="1"/>
        <v>100</v>
      </c>
    </row>
    <row r="27" spans="1:6" ht="47.25" customHeight="1">
      <c r="A27" s="79" t="s">
        <v>61</v>
      </c>
      <c r="B27" s="101">
        <v>11438</v>
      </c>
      <c r="C27" s="101">
        <v>7625.4</v>
      </c>
      <c r="D27" s="95">
        <v>6750.65</v>
      </c>
      <c r="E27" s="96">
        <f t="shared" si="0"/>
        <v>59.01949641545724</v>
      </c>
      <c r="F27" s="97">
        <f t="shared" si="1"/>
        <v>88.52847063760589</v>
      </c>
    </row>
    <row r="28" spans="1:6" s="7" customFormat="1" ht="16.5" customHeight="1">
      <c r="A28" s="80" t="s">
        <v>60</v>
      </c>
      <c r="B28" s="101">
        <v>9653.96</v>
      </c>
      <c r="C28" s="101">
        <v>1744.86</v>
      </c>
      <c r="D28" s="95">
        <v>1682.696</v>
      </c>
      <c r="E28" s="96">
        <f>D28/B28*100</f>
        <v>17.43011158115426</v>
      </c>
      <c r="F28" s="97">
        <f>D28/C28*100</f>
        <v>96.43730729112937</v>
      </c>
    </row>
    <row r="29" spans="1:6" ht="13.5" customHeight="1">
      <c r="A29" s="77" t="s">
        <v>35</v>
      </c>
      <c r="B29" s="44">
        <f>B21+B22</f>
        <v>3905437.619</v>
      </c>
      <c r="C29" s="45">
        <f>C21+C22</f>
        <v>637710.738</v>
      </c>
      <c r="D29" s="46">
        <f>D21+D22</f>
        <v>517994.679</v>
      </c>
      <c r="E29" s="61">
        <f t="shared" si="0"/>
        <v>13.263422170154499</v>
      </c>
      <c r="F29" s="62">
        <f t="shared" si="1"/>
        <v>81.22721606108504</v>
      </c>
    </row>
    <row r="30" spans="1:6" ht="15.75" customHeight="1">
      <c r="A30" s="77" t="s">
        <v>36</v>
      </c>
      <c r="B30" s="34"/>
      <c r="C30" s="45"/>
      <c r="D30" s="47"/>
      <c r="E30" s="32"/>
      <c r="F30" s="62"/>
    </row>
    <row r="31" spans="1:7" s="12" customFormat="1" ht="15" customHeight="1">
      <c r="A31" s="41" t="s">
        <v>26</v>
      </c>
      <c r="B31" s="34">
        <v>705</v>
      </c>
      <c r="C31" s="34">
        <v>161</v>
      </c>
      <c r="D31" s="47">
        <v>137.177</v>
      </c>
      <c r="E31" s="81">
        <f t="shared" si="0"/>
        <v>19.457730496453898</v>
      </c>
      <c r="F31" s="33">
        <f t="shared" si="1"/>
        <v>85.20310559006211</v>
      </c>
      <c r="G31" s="11"/>
    </row>
    <row r="32" spans="1:6" s="11" customFormat="1" ht="49.5" customHeight="1">
      <c r="A32" s="41" t="s">
        <v>37</v>
      </c>
      <c r="B32" s="34">
        <v>1200</v>
      </c>
      <c r="C32" s="34">
        <v>30</v>
      </c>
      <c r="D32" s="34">
        <v>0.521</v>
      </c>
      <c r="E32" s="81">
        <f t="shared" si="0"/>
        <v>0.043416666666666666</v>
      </c>
      <c r="F32" s="33">
        <f t="shared" si="1"/>
        <v>1.7366666666666666</v>
      </c>
    </row>
    <row r="33" spans="1:6" s="11" customFormat="1" ht="63" customHeight="1">
      <c r="A33" s="76" t="s">
        <v>72</v>
      </c>
      <c r="B33" s="34">
        <v>220</v>
      </c>
      <c r="C33" s="34">
        <v>0</v>
      </c>
      <c r="D33" s="34">
        <v>51.27</v>
      </c>
      <c r="E33" s="81">
        <f t="shared" si="0"/>
        <v>23.304545454545455</v>
      </c>
      <c r="F33" s="33">
        <v>0</v>
      </c>
    </row>
    <row r="34" spans="1:6" s="11" customFormat="1" ht="34.5" customHeight="1">
      <c r="A34" s="41" t="s">
        <v>38</v>
      </c>
      <c r="B34" s="34">
        <v>4240</v>
      </c>
      <c r="C34" s="34">
        <v>1360</v>
      </c>
      <c r="D34" s="34">
        <v>1313.734</v>
      </c>
      <c r="E34" s="81">
        <f t="shared" si="0"/>
        <v>30.984292452830186</v>
      </c>
      <c r="F34" s="33">
        <f t="shared" si="1"/>
        <v>96.59808823529411</v>
      </c>
    </row>
    <row r="35" spans="1:6" s="11" customFormat="1" ht="34.5" customHeight="1">
      <c r="A35" s="41" t="s">
        <v>78</v>
      </c>
      <c r="B35" s="34">
        <v>3000</v>
      </c>
      <c r="C35" s="34">
        <v>0</v>
      </c>
      <c r="D35" s="34">
        <v>0</v>
      </c>
      <c r="E35" s="81">
        <f t="shared" si="0"/>
        <v>0</v>
      </c>
      <c r="F35" s="33">
        <v>0</v>
      </c>
    </row>
    <row r="36" spans="1:6" s="11" customFormat="1" ht="16.5" customHeight="1">
      <c r="A36" s="41" t="s">
        <v>79</v>
      </c>
      <c r="B36" s="34">
        <v>2100</v>
      </c>
      <c r="C36" s="34">
        <v>0</v>
      </c>
      <c r="D36" s="34">
        <v>0</v>
      </c>
      <c r="E36" s="81">
        <f t="shared" si="0"/>
        <v>0</v>
      </c>
      <c r="F36" s="33">
        <v>0</v>
      </c>
    </row>
    <row r="37" spans="1:6" s="7" customFormat="1" ht="18" customHeight="1">
      <c r="A37" s="58" t="s">
        <v>74</v>
      </c>
      <c r="B37" s="44">
        <f>SUM(B31:B36)</f>
        <v>11465</v>
      </c>
      <c r="C37" s="44">
        <f>SUM(C31:C36)</f>
        <v>1551</v>
      </c>
      <c r="D37" s="44">
        <f>SUM(D31:D36)</f>
        <v>1502.702</v>
      </c>
      <c r="E37" s="82">
        <f t="shared" si="0"/>
        <v>13.106864369821194</v>
      </c>
      <c r="F37" s="62">
        <f t="shared" si="1"/>
        <v>96.88600902643456</v>
      </c>
    </row>
    <row r="38" spans="1:6" s="88" customFormat="1" ht="21" customHeight="1">
      <c r="A38" s="58" t="s">
        <v>39</v>
      </c>
      <c r="B38" s="44">
        <f>B37</f>
        <v>11465</v>
      </c>
      <c r="C38" s="44">
        <f>C37</f>
        <v>1551</v>
      </c>
      <c r="D38" s="44">
        <f>D37</f>
        <v>1502.702</v>
      </c>
      <c r="E38" s="82">
        <f t="shared" si="0"/>
        <v>13.106864369821194</v>
      </c>
      <c r="F38" s="62">
        <f t="shared" si="1"/>
        <v>96.88600902643456</v>
      </c>
    </row>
    <row r="39" spans="1:6" s="91" customFormat="1" ht="15">
      <c r="A39" s="58" t="s">
        <v>40</v>
      </c>
      <c r="B39" s="44">
        <f>B29+B38</f>
        <v>3916902.619</v>
      </c>
      <c r="C39" s="44">
        <f>C29+C38</f>
        <v>639261.738</v>
      </c>
      <c r="D39" s="44">
        <f>D29+D38</f>
        <v>519497.381</v>
      </c>
      <c r="E39" s="61">
        <f t="shared" si="0"/>
        <v>13.262963916438384</v>
      </c>
      <c r="F39" s="62">
        <f>D39/C39*100</f>
        <v>81.26520799216048</v>
      </c>
    </row>
    <row r="40" spans="1:6" s="60" customFormat="1" ht="33.75" customHeight="1">
      <c r="A40" s="104" t="s">
        <v>45</v>
      </c>
      <c r="B40" s="105">
        <v>3730</v>
      </c>
      <c r="C40" s="105">
        <v>0</v>
      </c>
      <c r="D40" s="30">
        <v>841.652</v>
      </c>
      <c r="E40" s="106">
        <f t="shared" si="0"/>
        <v>22.564396782841825</v>
      </c>
      <c r="F40" s="83">
        <v>0</v>
      </c>
    </row>
    <row r="41" spans="1:6" ht="18.75" customHeight="1">
      <c r="A41" s="90" t="s">
        <v>41</v>
      </c>
      <c r="B41" s="44">
        <f>B39+B40</f>
        <v>3920632.619</v>
      </c>
      <c r="C41" s="44">
        <f>C39+C40</f>
        <v>639261.738</v>
      </c>
      <c r="D41" s="44">
        <f>D39+D40</f>
        <v>520339.033</v>
      </c>
      <c r="E41" s="93">
        <f t="shared" si="0"/>
        <v>13.271813086448232</v>
      </c>
      <c r="F41" s="94">
        <f>D41/C41*100</f>
        <v>81.39686799149553</v>
      </c>
    </row>
    <row r="43" spans="1:2" ht="12">
      <c r="A43" s="13"/>
      <c r="B43" s="14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="110" zoomScaleNormal="110" zoomScalePageLayoutView="0" workbookViewId="0" topLeftCell="A1">
      <selection activeCell="D3" sqref="D3"/>
    </sheetView>
  </sheetViews>
  <sheetFormatPr defaultColWidth="8.875" defaultRowHeight="12.75"/>
  <cols>
    <col min="1" max="1" width="66.50390625" style="1" customWidth="1"/>
    <col min="2" max="2" width="15.875" style="1" customWidth="1"/>
    <col min="3" max="3" width="13.50390625" style="5" customWidth="1"/>
    <col min="4" max="4" width="14.50390625" style="1" customWidth="1"/>
    <col min="5" max="5" width="9.125" style="1" customWidth="1"/>
    <col min="6" max="6" width="10.875" style="4" customWidth="1"/>
    <col min="7" max="8" width="10.50390625" style="1" customWidth="1"/>
    <col min="9" max="16384" width="8.875" style="1" customWidth="1"/>
  </cols>
  <sheetData>
    <row r="1" spans="1:6" ht="57" customHeight="1">
      <c r="A1" s="107" t="s">
        <v>84</v>
      </c>
      <c r="B1" s="107"/>
      <c r="C1" s="107"/>
      <c r="D1" s="107"/>
      <c r="E1" s="107"/>
      <c r="F1" s="107"/>
    </row>
    <row r="2" spans="1:6" ht="16.5" customHeight="1">
      <c r="A2" s="19"/>
      <c r="B2" s="19"/>
      <c r="C2" s="20"/>
      <c r="D2" s="21"/>
      <c r="E2" s="21"/>
      <c r="F2" s="22"/>
    </row>
    <row r="3" spans="1:6" ht="108" customHeight="1">
      <c r="A3" s="89" t="s">
        <v>8</v>
      </c>
      <c r="B3" s="51" t="s">
        <v>77</v>
      </c>
      <c r="C3" s="52" t="s">
        <v>85</v>
      </c>
      <c r="D3" s="89" t="s">
        <v>89</v>
      </c>
      <c r="E3" s="55" t="s">
        <v>49</v>
      </c>
      <c r="F3" s="55" t="s">
        <v>50</v>
      </c>
    </row>
    <row r="4" spans="1:6" ht="0.75" customHeight="1" hidden="1">
      <c r="A4" s="89"/>
      <c r="B4" s="51"/>
      <c r="C4" s="52"/>
      <c r="D4" s="89"/>
      <c r="E4" s="55"/>
      <c r="F4" s="55"/>
    </row>
    <row r="5" spans="1:6" ht="13.5" customHeight="1">
      <c r="A5" s="23" t="s">
        <v>7</v>
      </c>
      <c r="B5" s="24"/>
      <c r="C5" s="25"/>
      <c r="D5" s="26"/>
      <c r="E5" s="27"/>
      <c r="F5" s="28"/>
    </row>
    <row r="6" spans="1:6" ht="15">
      <c r="A6" s="63" t="s">
        <v>0</v>
      </c>
      <c r="B6" s="29">
        <v>2177943.1</v>
      </c>
      <c r="C6" s="29">
        <v>305833.4</v>
      </c>
      <c r="D6" s="31">
        <v>240647.853</v>
      </c>
      <c r="E6" s="32">
        <f>D6/B6*100</f>
        <v>11.049317725518174</v>
      </c>
      <c r="F6" s="33">
        <f>D6/C6*100</f>
        <v>78.68592933276744</v>
      </c>
    </row>
    <row r="7" spans="1:6" ht="15">
      <c r="A7" s="63" t="s">
        <v>1</v>
      </c>
      <c r="B7" s="34">
        <v>950</v>
      </c>
      <c r="C7" s="30">
        <v>173</v>
      </c>
      <c r="D7" s="31">
        <v>34.413</v>
      </c>
      <c r="E7" s="32">
        <f>D7/B7*100</f>
        <v>3.6224210526315788</v>
      </c>
      <c r="F7" s="33">
        <v>0</v>
      </c>
    </row>
    <row r="8" spans="1:6" ht="15">
      <c r="A8" s="64" t="s">
        <v>58</v>
      </c>
      <c r="B8" s="34">
        <v>209000</v>
      </c>
      <c r="C8" s="34">
        <v>16904.4</v>
      </c>
      <c r="D8" s="31">
        <v>12103.678</v>
      </c>
      <c r="E8" s="32">
        <f aca="true" t="shared" si="0" ref="E8:E41">D8/B8*100</f>
        <v>5.7912334928229665</v>
      </c>
      <c r="F8" s="33">
        <f aca="true" t="shared" si="1" ref="F8:F38">D8/C8*100</f>
        <v>71.6007548330612</v>
      </c>
    </row>
    <row r="9" spans="1:6" s="3" customFormat="1" ht="15">
      <c r="A9" s="63" t="s">
        <v>43</v>
      </c>
      <c r="B9" s="35">
        <f>B10+B14+B15</f>
        <v>784830</v>
      </c>
      <c r="C9" s="35">
        <f>C10+C14+C15</f>
        <v>152518.9</v>
      </c>
      <c r="D9" s="35">
        <f>D10+D14+D15</f>
        <v>106147.131</v>
      </c>
      <c r="E9" s="32">
        <f t="shared" si="0"/>
        <v>13.52485646573143</v>
      </c>
      <c r="F9" s="33">
        <f t="shared" si="1"/>
        <v>69.59605071896007</v>
      </c>
    </row>
    <row r="10" spans="1:6" s="10" customFormat="1" ht="15">
      <c r="A10" s="65" t="s">
        <v>46</v>
      </c>
      <c r="B10" s="37">
        <f>SUM(B11:B13)</f>
        <v>357130</v>
      </c>
      <c r="C10" s="38">
        <f>SUM(C11:C13)</f>
        <v>58230.100000000006</v>
      </c>
      <c r="D10" s="38">
        <f>SUM(D11:D13)</f>
        <v>34799.955</v>
      </c>
      <c r="E10" s="32">
        <f t="shared" si="0"/>
        <v>9.744338196175063</v>
      </c>
      <c r="F10" s="33">
        <f t="shared" si="1"/>
        <v>59.76282884624962</v>
      </c>
    </row>
    <row r="11" spans="1:6" s="10" customFormat="1" ht="30.75">
      <c r="A11" s="66" t="s">
        <v>17</v>
      </c>
      <c r="B11" s="37">
        <v>40630</v>
      </c>
      <c r="C11" s="37">
        <v>7335.3</v>
      </c>
      <c r="D11" s="39">
        <v>7831.045</v>
      </c>
      <c r="E11" s="32">
        <f t="shared" si="0"/>
        <v>19.27404627122816</v>
      </c>
      <c r="F11" s="33">
        <f t="shared" si="1"/>
        <v>106.75834662522323</v>
      </c>
    </row>
    <row r="12" spans="1:6" s="10" customFormat="1" ht="15">
      <c r="A12" s="67" t="s">
        <v>55</v>
      </c>
      <c r="B12" s="37">
        <v>313400</v>
      </c>
      <c r="C12" s="37">
        <v>50218.8</v>
      </c>
      <c r="D12" s="39">
        <v>26455.223</v>
      </c>
      <c r="E12" s="32">
        <f t="shared" si="0"/>
        <v>8.441360242501595</v>
      </c>
      <c r="F12" s="33">
        <f t="shared" si="1"/>
        <v>52.67991867587437</v>
      </c>
    </row>
    <row r="13" spans="1:6" s="10" customFormat="1" ht="15">
      <c r="A13" s="65" t="s">
        <v>14</v>
      </c>
      <c r="B13" s="37">
        <v>3100</v>
      </c>
      <c r="C13" s="37">
        <v>676</v>
      </c>
      <c r="D13" s="59">
        <v>513.687</v>
      </c>
      <c r="E13" s="32">
        <f t="shared" si="0"/>
        <v>16.570548387096775</v>
      </c>
      <c r="F13" s="33">
        <f t="shared" si="1"/>
        <v>75.98920118343196</v>
      </c>
    </row>
    <row r="14" spans="1:6" s="10" customFormat="1" ht="15">
      <c r="A14" s="68" t="s">
        <v>2</v>
      </c>
      <c r="B14" s="37">
        <v>1650</v>
      </c>
      <c r="C14" s="37">
        <v>296.1</v>
      </c>
      <c r="D14" s="39">
        <v>365.655</v>
      </c>
      <c r="E14" s="32">
        <f>D14/B14*100</f>
        <v>22.16090909090909</v>
      </c>
      <c r="F14" s="33">
        <f>D14/C14*100</f>
        <v>123.49037487335357</v>
      </c>
    </row>
    <row r="15" spans="1:6" s="10" customFormat="1" ht="15">
      <c r="A15" s="68" t="s">
        <v>66</v>
      </c>
      <c r="B15" s="37">
        <v>426050</v>
      </c>
      <c r="C15" s="37">
        <v>93992.7</v>
      </c>
      <c r="D15" s="39">
        <v>70981.521</v>
      </c>
      <c r="E15" s="32">
        <f t="shared" si="0"/>
        <v>16.66037343034855</v>
      </c>
      <c r="F15" s="33">
        <f t="shared" si="1"/>
        <v>75.51812108812706</v>
      </c>
    </row>
    <row r="16" spans="1:6" ht="18" customHeight="1">
      <c r="A16" s="64" t="s">
        <v>9</v>
      </c>
      <c r="B16" s="34">
        <v>450</v>
      </c>
      <c r="C16" s="34">
        <v>80.3</v>
      </c>
      <c r="D16" s="29">
        <v>179.645</v>
      </c>
      <c r="E16" s="32">
        <f>D16/B16*100</f>
        <v>39.92111111111111</v>
      </c>
      <c r="F16" s="33" t="s">
        <v>88</v>
      </c>
    </row>
    <row r="17" spans="1:6" ht="18.75" customHeight="1">
      <c r="A17" s="69" t="s">
        <v>54</v>
      </c>
      <c r="B17" s="34">
        <v>25140</v>
      </c>
      <c r="C17" s="34">
        <v>3911.3</v>
      </c>
      <c r="D17" s="31">
        <v>2649.864</v>
      </c>
      <c r="E17" s="32">
        <f t="shared" si="0"/>
        <v>10.540429594272076</v>
      </c>
      <c r="F17" s="83">
        <f t="shared" si="1"/>
        <v>67.74893257996062</v>
      </c>
    </row>
    <row r="18" spans="1:6" ht="48" customHeight="1">
      <c r="A18" s="69" t="s">
        <v>18</v>
      </c>
      <c r="B18" s="34">
        <v>11000</v>
      </c>
      <c r="C18" s="34">
        <v>1738.1</v>
      </c>
      <c r="D18" s="31">
        <v>617.381</v>
      </c>
      <c r="E18" s="32">
        <f t="shared" si="0"/>
        <v>5.612554545454545</v>
      </c>
      <c r="F18" s="33">
        <f t="shared" si="1"/>
        <v>35.520453368620906</v>
      </c>
    </row>
    <row r="19" spans="1:6" ht="15" customHeight="1">
      <c r="A19" s="69" t="s">
        <v>3</v>
      </c>
      <c r="B19" s="34">
        <v>540</v>
      </c>
      <c r="C19" s="34">
        <v>79.2</v>
      </c>
      <c r="D19" s="31">
        <v>60.034</v>
      </c>
      <c r="E19" s="32">
        <f t="shared" si="0"/>
        <v>11.117407407407407</v>
      </c>
      <c r="F19" s="33">
        <f t="shared" si="1"/>
        <v>75.80050505050505</v>
      </c>
    </row>
    <row r="20" spans="1:6" ht="15">
      <c r="A20" s="70" t="s">
        <v>15</v>
      </c>
      <c r="B20" s="34">
        <v>9647</v>
      </c>
      <c r="C20" s="34">
        <v>1321.63</v>
      </c>
      <c r="D20" s="29">
        <v>1341.086</v>
      </c>
      <c r="E20" s="32">
        <f>D20/B20*100</f>
        <v>13.901585985280398</v>
      </c>
      <c r="F20" s="33">
        <f>D20/C20*100</f>
        <v>101.4721215468777</v>
      </c>
    </row>
    <row r="21" spans="1:6" s="2" customFormat="1" ht="15.75" customHeight="1">
      <c r="A21" s="71" t="s">
        <v>10</v>
      </c>
      <c r="B21" s="44">
        <f>B6+B7+B8+B9+B16+B17+B18+B19+B20</f>
        <v>3219500.1</v>
      </c>
      <c r="C21" s="44">
        <f>C6+C7+C8+C9+C16+C17+C18+C19+C20</f>
        <v>482560.23000000004</v>
      </c>
      <c r="D21" s="44">
        <f>D6+D7+D8+D9+D16+D17+D18+D19+D20</f>
        <v>363781.085</v>
      </c>
      <c r="E21" s="61">
        <f t="shared" si="0"/>
        <v>11.29930342291339</v>
      </c>
      <c r="F21" s="84">
        <f t="shared" si="1"/>
        <v>75.38563320893643</v>
      </c>
    </row>
    <row r="22" spans="1:6" s="2" customFormat="1" ht="15">
      <c r="A22" s="70" t="s">
        <v>47</v>
      </c>
      <c r="B22" s="34">
        <f>SUM(B23:B28)</f>
        <v>685937.519</v>
      </c>
      <c r="C22" s="34">
        <f>SUM(C23:C28)</f>
        <v>155150.50799999997</v>
      </c>
      <c r="D22" s="34">
        <f>SUM(D23:D28)</f>
        <v>154213.59399999998</v>
      </c>
      <c r="E22" s="32">
        <f t="shared" si="0"/>
        <v>22.48216342281752</v>
      </c>
      <c r="F22" s="33">
        <f t="shared" si="1"/>
        <v>99.39612572844429</v>
      </c>
    </row>
    <row r="23" spans="1:6" s="2" customFormat="1" ht="33" customHeight="1">
      <c r="A23" s="72" t="s">
        <v>4</v>
      </c>
      <c r="B23" s="98">
        <v>561288.1</v>
      </c>
      <c r="C23" s="98">
        <v>79882.4</v>
      </c>
      <c r="D23" s="95">
        <v>79882.4</v>
      </c>
      <c r="E23" s="96">
        <f t="shared" si="0"/>
        <v>14.23197819444239</v>
      </c>
      <c r="F23" s="97">
        <f t="shared" si="1"/>
        <v>100</v>
      </c>
    </row>
    <row r="24" spans="1:7" s="2" customFormat="1" ht="31.5" customHeight="1">
      <c r="A24" s="72" t="s">
        <v>62</v>
      </c>
      <c r="B24" s="98">
        <v>96820.4</v>
      </c>
      <c r="C24" s="98">
        <v>64546.8</v>
      </c>
      <c r="D24" s="95">
        <v>64546.8</v>
      </c>
      <c r="E24" s="96">
        <f t="shared" si="0"/>
        <v>66.6665289546418</v>
      </c>
      <c r="F24" s="97">
        <f t="shared" si="1"/>
        <v>100</v>
      </c>
      <c r="G24" s="16"/>
    </row>
    <row r="25" spans="1:6" s="2" customFormat="1" ht="46.5">
      <c r="A25" s="73" t="s">
        <v>70</v>
      </c>
      <c r="B25" s="100">
        <v>4945.483</v>
      </c>
      <c r="C25" s="100">
        <v>703.892</v>
      </c>
      <c r="D25" s="95">
        <v>703.892</v>
      </c>
      <c r="E25" s="96">
        <f t="shared" si="0"/>
        <v>14.233028401877027</v>
      </c>
      <c r="F25" s="97">
        <f t="shared" si="1"/>
        <v>100</v>
      </c>
    </row>
    <row r="26" spans="1:6" s="2" customFormat="1" ht="66" customHeight="1">
      <c r="A26" s="78" t="s">
        <v>68</v>
      </c>
      <c r="B26" s="100">
        <v>1791.576</v>
      </c>
      <c r="C26" s="100">
        <v>647.156</v>
      </c>
      <c r="D26" s="95">
        <v>647.156</v>
      </c>
      <c r="E26" s="96">
        <f t="shared" si="0"/>
        <v>36.12216283317034</v>
      </c>
      <c r="F26" s="97">
        <f t="shared" si="1"/>
        <v>100</v>
      </c>
    </row>
    <row r="27" spans="1:7" s="2" customFormat="1" ht="46.5" customHeight="1">
      <c r="A27" s="73" t="s">
        <v>63</v>
      </c>
      <c r="B27" s="101">
        <v>11438</v>
      </c>
      <c r="C27" s="101">
        <v>7625.4</v>
      </c>
      <c r="D27" s="95">
        <v>6750.65</v>
      </c>
      <c r="E27" s="96">
        <f t="shared" si="0"/>
        <v>59.01949641545724</v>
      </c>
      <c r="F27" s="97">
        <f t="shared" si="1"/>
        <v>88.52847063760589</v>
      </c>
      <c r="G27" s="85"/>
    </row>
    <row r="28" spans="1:6" ht="15">
      <c r="A28" s="74" t="s">
        <v>64</v>
      </c>
      <c r="B28" s="101">
        <v>9653.96</v>
      </c>
      <c r="C28" s="101">
        <v>1744.86</v>
      </c>
      <c r="D28" s="95">
        <v>1682.696</v>
      </c>
      <c r="E28" s="96">
        <f>D28/B28*100</f>
        <v>17.43011158115426</v>
      </c>
      <c r="F28" s="97">
        <f>D28/C28*100</f>
        <v>96.43730729112937</v>
      </c>
    </row>
    <row r="29" spans="1:6" s="8" customFormat="1" ht="21.75" customHeight="1">
      <c r="A29" s="75" t="s">
        <v>11</v>
      </c>
      <c r="B29" s="44">
        <f>B21+B22</f>
        <v>3905437.619</v>
      </c>
      <c r="C29" s="45">
        <f>C21+C22</f>
        <v>637710.738</v>
      </c>
      <c r="D29" s="46">
        <f>D21+D22</f>
        <v>517994.679</v>
      </c>
      <c r="E29" s="61">
        <f t="shared" si="0"/>
        <v>13.263422170154499</v>
      </c>
      <c r="F29" s="62">
        <f t="shared" si="1"/>
        <v>81.22721606108504</v>
      </c>
    </row>
    <row r="30" spans="1:6" s="15" customFormat="1" ht="23.25" customHeight="1">
      <c r="A30" s="75" t="s">
        <v>12</v>
      </c>
      <c r="B30" s="34"/>
      <c r="C30" s="45"/>
      <c r="D30" s="47"/>
      <c r="E30" s="32"/>
      <c r="F30" s="62"/>
    </row>
    <row r="31" spans="1:6" s="18" customFormat="1" ht="15.75" customHeight="1">
      <c r="A31" s="69" t="s">
        <v>59</v>
      </c>
      <c r="B31" s="34">
        <v>705</v>
      </c>
      <c r="C31" s="34">
        <v>161</v>
      </c>
      <c r="D31" s="47">
        <v>137.177</v>
      </c>
      <c r="E31" s="81">
        <f t="shared" si="0"/>
        <v>19.457730496453898</v>
      </c>
      <c r="F31" s="33">
        <f t="shared" si="1"/>
        <v>85.20310559006211</v>
      </c>
    </row>
    <row r="32" spans="1:6" ht="48.75" customHeight="1">
      <c r="A32" s="69" t="s">
        <v>16</v>
      </c>
      <c r="B32" s="34">
        <v>1200</v>
      </c>
      <c r="C32" s="34">
        <v>30</v>
      </c>
      <c r="D32" s="34">
        <v>0.521</v>
      </c>
      <c r="E32" s="81">
        <f t="shared" si="0"/>
        <v>0.043416666666666666</v>
      </c>
      <c r="F32" s="33">
        <f t="shared" si="1"/>
        <v>1.7366666666666666</v>
      </c>
    </row>
    <row r="33" spans="1:6" ht="49.5" customHeight="1">
      <c r="A33" s="69" t="s">
        <v>73</v>
      </c>
      <c r="B33" s="34">
        <v>220</v>
      </c>
      <c r="C33" s="34">
        <v>0</v>
      </c>
      <c r="D33" s="34">
        <v>51.27</v>
      </c>
      <c r="E33" s="81">
        <f t="shared" si="0"/>
        <v>23.304545454545455</v>
      </c>
      <c r="F33" s="33">
        <v>0</v>
      </c>
    </row>
    <row r="34" spans="1:6" ht="34.5" customHeight="1">
      <c r="A34" s="69" t="s">
        <v>5</v>
      </c>
      <c r="B34" s="34">
        <v>4240</v>
      </c>
      <c r="C34" s="34">
        <v>1360</v>
      </c>
      <c r="D34" s="34">
        <v>1313.734</v>
      </c>
      <c r="E34" s="81">
        <f>D34/B34*100</f>
        <v>30.984292452830186</v>
      </c>
      <c r="F34" s="33">
        <f>D34/C34*100</f>
        <v>96.59808823529411</v>
      </c>
    </row>
    <row r="35" spans="1:6" ht="48.75" customHeight="1">
      <c r="A35" s="76" t="s">
        <v>80</v>
      </c>
      <c r="B35" s="34">
        <v>3000</v>
      </c>
      <c r="C35" s="34">
        <v>0</v>
      </c>
      <c r="D35" s="34">
        <v>0</v>
      </c>
      <c r="E35" s="81">
        <v>0</v>
      </c>
      <c r="F35" s="33">
        <v>0</v>
      </c>
    </row>
    <row r="36" spans="1:6" ht="16.5" customHeight="1">
      <c r="A36" s="69" t="s">
        <v>81</v>
      </c>
      <c r="B36" s="34">
        <v>2100</v>
      </c>
      <c r="C36" s="34">
        <v>0</v>
      </c>
      <c r="D36" s="34">
        <v>0</v>
      </c>
      <c r="E36" s="81">
        <v>0</v>
      </c>
      <c r="F36" s="33">
        <v>0</v>
      </c>
    </row>
    <row r="37" spans="1:6" s="18" customFormat="1" ht="15.75" customHeight="1">
      <c r="A37" s="75" t="s">
        <v>75</v>
      </c>
      <c r="B37" s="44">
        <f>SUM(B31:B36)</f>
        <v>11465</v>
      </c>
      <c r="C37" s="44">
        <f>SUM(C31:C34)</f>
        <v>1551</v>
      </c>
      <c r="D37" s="44">
        <f>SUM(D31:D34)</f>
        <v>1502.702</v>
      </c>
      <c r="E37" s="82">
        <f t="shared" si="0"/>
        <v>13.106864369821194</v>
      </c>
      <c r="F37" s="62">
        <f t="shared" si="1"/>
        <v>96.88600902643456</v>
      </c>
    </row>
    <row r="38" spans="1:6" s="87" customFormat="1" ht="17.25" customHeight="1">
      <c r="A38" s="58" t="s">
        <v>6</v>
      </c>
      <c r="B38" s="44">
        <f>B37</f>
        <v>11465</v>
      </c>
      <c r="C38" s="44">
        <f>C37</f>
        <v>1551</v>
      </c>
      <c r="D38" s="44">
        <f>D37</f>
        <v>1502.702</v>
      </c>
      <c r="E38" s="82">
        <f t="shared" si="0"/>
        <v>13.106864369821194</v>
      </c>
      <c r="F38" s="62">
        <f t="shared" si="1"/>
        <v>96.88600902643456</v>
      </c>
    </row>
    <row r="39" spans="1:6" s="92" customFormat="1" ht="17.25" customHeight="1">
      <c r="A39" s="58" t="s">
        <v>71</v>
      </c>
      <c r="B39" s="44">
        <f>B29+B38</f>
        <v>3916902.619</v>
      </c>
      <c r="C39" s="44">
        <f>C29+C38</f>
        <v>639261.738</v>
      </c>
      <c r="D39" s="44">
        <f>D29+D38</f>
        <v>519497.381</v>
      </c>
      <c r="E39" s="61">
        <f t="shared" si="0"/>
        <v>13.262963916438384</v>
      </c>
      <c r="F39" s="62">
        <f>D39/C39*100</f>
        <v>81.26520799216048</v>
      </c>
    </row>
    <row r="40" spans="1:6" s="103" customFormat="1" ht="37.5" customHeight="1">
      <c r="A40" s="102" t="s">
        <v>56</v>
      </c>
      <c r="B40" s="105">
        <v>3730</v>
      </c>
      <c r="C40" s="105">
        <v>0</v>
      </c>
      <c r="D40" s="30">
        <v>841.652</v>
      </c>
      <c r="E40" s="106">
        <f t="shared" si="0"/>
        <v>22.564396782841825</v>
      </c>
      <c r="F40" s="83">
        <v>0</v>
      </c>
    </row>
    <row r="41" spans="1:6" ht="27" customHeight="1">
      <c r="A41" s="86" t="s">
        <v>13</v>
      </c>
      <c r="B41" s="44">
        <f>B39+B40</f>
        <v>3920632.619</v>
      </c>
      <c r="C41" s="44">
        <f>C39+C40</f>
        <v>639261.738</v>
      </c>
      <c r="D41" s="44">
        <f>D39+D40</f>
        <v>520339.033</v>
      </c>
      <c r="E41" s="93">
        <f t="shared" si="0"/>
        <v>13.271813086448232</v>
      </c>
      <c r="F41" s="94">
        <f>D41/C41*100</f>
        <v>81.39686799149553</v>
      </c>
    </row>
  </sheetData>
  <sheetProtection/>
  <mergeCells count="1">
    <mergeCell ref="A1:F1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user457b</cp:lastModifiedBy>
  <cp:lastPrinted>2020-01-20T14:13:16Z</cp:lastPrinted>
  <dcterms:created xsi:type="dcterms:W3CDTF">2004-07-02T06:40:36Z</dcterms:created>
  <dcterms:modified xsi:type="dcterms:W3CDTF">2020-02-18T08:56:35Z</dcterms:modified>
  <cp:category/>
  <cp:version/>
  <cp:contentType/>
  <cp:contentStatus/>
</cp:coreProperties>
</file>