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" windowWidth="2040" windowHeight="1128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'Укр'!$A$2:$F$46</definedName>
  </definedNames>
  <calcPr fullCalcOnLoad="1"/>
</workbook>
</file>

<file path=xl/sharedStrings.xml><?xml version="1.0" encoding="utf-8"?>
<sst xmlns="http://schemas.openxmlformats.org/spreadsheetml/2006/main" count="110" uniqueCount="102">
  <si>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</si>
  <si>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</si>
  <si>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</si>
  <si>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</si>
  <si>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</si>
  <si>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</si>
  <si>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</si>
  <si>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</si>
  <si>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</si>
  <si>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</si>
  <si>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</si>
  <si>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</si>
  <si>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</si>
  <si>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</si>
  <si>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</si>
  <si>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</si>
  <si>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</si>
  <si>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</si>
  <si>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</si>
  <si>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</si>
  <si>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</si>
  <si>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</si>
  <si>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</si>
  <si>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</si>
  <si>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</si>
  <si>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</si>
  <si>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</si>
  <si>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</si>
  <si>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</si>
  <si>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</si>
  <si>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</si>
  <si>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</si>
  <si>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</si>
  <si>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</si>
  <si>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</si>
  <si>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</si>
  <si>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</si>
  <si>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</si>
  <si>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</si>
  <si>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</si>
  <si>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</si>
  <si>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</si>
  <si>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</si>
  <si>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</si>
  <si>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</si>
  <si>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</si>
  <si>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</si>
  <si>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</si>
  <si>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</si>
  <si>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</si>
  <si>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</si>
  <si>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</si>
  <si>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</si>
  <si>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</si>
  <si>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</si>
  <si>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</si>
  <si>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</si>
  <si>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</si>
  <si>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</si>
  <si>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</si>
  <si>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</si>
  <si>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</si>
  <si>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</si>
  <si>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</si>
  <si>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</si>
  <si>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</si>
  <si>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</si>
  <si>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</si>
  <si>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</si>
  <si>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</si>
  <si>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</si>
  <si>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</si>
  <si>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</si>
  <si>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</si>
  <si>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</si>
  <si>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</si>
  <si>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</si>
  <si>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</si>
  <si>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</si>
  <si>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</si>
  <si>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</si>
  <si>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</si>
  <si>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</si>
  <si>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</si>
  <si>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</si>
  <si>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</si>
  <si>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</si>
  <si>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</si>
  <si>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</si>
  <si>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</si>
  <si>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План на           січень - квітень з урахуванням змін, 
тис. грн.</t>
  </si>
  <si>
    <t xml:space="preserve">Надійшло з
 01 січня по 
06 квітня,            тис. грн. </t>
  </si>
  <si>
    <t xml:space="preserve">Поступило          с 01 января
по 06 апреля,
тыс. грн. </t>
  </si>
  <si>
    <t>План на
январь - апрель с учетом изменений, тыс. грн.</t>
  </si>
  <si>
    <t>в 2.7 р.б.</t>
  </si>
  <si>
    <t>Плата за розміщення тимчасово вільних коштів місцевих бюджетів</t>
  </si>
  <si>
    <t>в 12.0 р.б.</t>
  </si>
  <si>
    <t>в 5.7 р.б.</t>
  </si>
  <si>
    <t>в 4.1 р.б.</t>
  </si>
  <si>
    <t>в 3.5 р.б.</t>
  </si>
  <si>
    <t>Плата за размещение временно свободных средств местных бюджетов</t>
  </si>
  <si>
    <t>в 2.8 р.б.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</si>
</sst>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#,##0.00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198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96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8" fontId="18" fillId="0" borderId="10" xfId="0" applyNumberFormat="1" applyFont="1" applyFill="1" applyBorder="1" applyAlignment="1">
      <alignment horizontal="center" vertical="top" wrapText="1"/>
    </xf>
    <xf numFmtId="196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96" fontId="18" fillId="0" borderId="11" xfId="0" applyNumberFormat="1" applyFont="1" applyFill="1" applyBorder="1" applyAlignment="1">
      <alignment horizontal="center" vertical="top" wrapText="1"/>
    </xf>
    <xf numFmtId="198" fontId="18" fillId="0" borderId="11" xfId="0" applyNumberFormat="1" applyFont="1" applyFill="1" applyBorder="1" applyAlignment="1">
      <alignment horizontal="center" vertical="top" wrapText="1"/>
    </xf>
    <xf numFmtId="196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97" fontId="18" fillId="0" borderId="12" xfId="0" applyNumberFormat="1" applyFont="1" applyFill="1" applyBorder="1" applyAlignment="1">
      <alignment horizontal="center" vertical="center" wrapText="1"/>
    </xf>
    <xf numFmtId="197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96" fontId="18" fillId="0" borderId="12" xfId="0" applyNumberFormat="1" applyFont="1" applyBorder="1" applyAlignment="1">
      <alignment horizontal="center" vertical="center" wrapText="1"/>
    </xf>
    <xf numFmtId="197" fontId="18" fillId="0" borderId="12" xfId="0" applyNumberFormat="1" applyFont="1" applyFill="1" applyBorder="1" applyAlignment="1">
      <alignment/>
    </xf>
    <xf numFmtId="197" fontId="18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6" fontId="17" fillId="0" borderId="12" xfId="0" applyNumberFormat="1" applyFont="1" applyFill="1" applyBorder="1" applyAlignment="1">
      <alignment/>
    </xf>
    <xf numFmtId="196" fontId="18" fillId="0" borderId="12" xfId="0" applyNumberFormat="1" applyFont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7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197" fontId="20" fillId="0" borderId="12" xfId="0" applyNumberFormat="1" applyFont="1" applyFill="1" applyBorder="1" applyAlignment="1">
      <alignment horizontal="right"/>
    </xf>
    <xf numFmtId="197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97" fontId="16" fillId="0" borderId="12" xfId="0" applyNumberFormat="1" applyFont="1" applyFill="1" applyBorder="1" applyAlignment="1">
      <alignment/>
    </xf>
    <xf numFmtId="197" fontId="20" fillId="0" borderId="12" xfId="0" applyNumberFormat="1" applyFont="1" applyBorder="1" applyAlignment="1">
      <alignment horizontal="right"/>
    </xf>
    <xf numFmtId="197" fontId="19" fillId="0" borderId="12" xfId="0" applyNumberFormat="1" applyFont="1" applyBorder="1" applyAlignment="1">
      <alignment/>
    </xf>
    <xf numFmtId="197" fontId="22" fillId="0" borderId="12" xfId="0" applyNumberFormat="1" applyFont="1" applyFill="1" applyBorder="1" applyAlignment="1">
      <alignment horizontal="right"/>
    </xf>
    <xf numFmtId="197" fontId="16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Border="1" applyAlignment="1">
      <alignment/>
    </xf>
    <xf numFmtId="197" fontId="17" fillId="0" borderId="12" xfId="0" applyNumberFormat="1" applyFont="1" applyBorder="1" applyAlignment="1">
      <alignment wrapText="1"/>
    </xf>
    <xf numFmtId="197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197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7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top" wrapText="1"/>
    </xf>
    <xf numFmtId="198" fontId="18" fillId="0" borderId="12" xfId="0" applyNumberFormat="1" applyFont="1" applyFill="1" applyBorder="1" applyAlignment="1">
      <alignment horizontal="center" vertical="top" wrapText="1"/>
    </xf>
    <xf numFmtId="197" fontId="17" fillId="0" borderId="12" xfId="0" applyNumberFormat="1" applyFont="1" applyBorder="1" applyAlignment="1">
      <alignment horizontal="center" vertical="top" wrapText="1"/>
    </xf>
    <xf numFmtId="196" fontId="17" fillId="0" borderId="12" xfId="0" applyNumberFormat="1" applyFont="1" applyBorder="1" applyAlignment="1">
      <alignment horizontal="center" vertical="top" wrapText="1"/>
    </xf>
    <xf numFmtId="196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197" fontId="17" fillId="0" borderId="12" xfId="0" applyNumberFormat="1" applyFont="1" applyFill="1" applyBorder="1" applyAlignment="1">
      <alignment wrapText="1"/>
    </xf>
    <xf numFmtId="197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96" fontId="16" fillId="0" borderId="12" xfId="0" applyNumberFormat="1" applyFont="1" applyFill="1" applyBorder="1" applyAlignment="1">
      <alignment/>
    </xf>
    <xf numFmtId="196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197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197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197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61" fillId="0" borderId="12" xfId="0" applyFont="1" applyFill="1" applyBorder="1" applyAlignment="1">
      <alignment vertical="top" wrapText="1"/>
    </xf>
    <xf numFmtId="0" fontId="61" fillId="0" borderId="12" xfId="0" applyFont="1" applyFill="1" applyBorder="1" applyAlignment="1">
      <alignment horizontal="left" vertical="top" wrapText="1"/>
    </xf>
    <xf numFmtId="0" fontId="61" fillId="0" borderId="12" xfId="0" applyFont="1" applyBorder="1" applyAlignment="1">
      <alignment vertical="top" wrapText="1"/>
    </xf>
    <xf numFmtId="49" fontId="61" fillId="0" borderId="12" xfId="0" applyNumberFormat="1" applyFont="1" applyFill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197" fontId="19" fillId="0" borderId="12" xfId="0" applyNumberFormat="1" applyFont="1" applyFill="1" applyBorder="1" applyAlignment="1">
      <alignment horizontal="right"/>
    </xf>
    <xf numFmtId="197" fontId="25" fillId="0" borderId="12" xfId="0" applyNumberFormat="1" applyFont="1" applyFill="1" applyBorder="1" applyAlignment="1">
      <alignment horizontal="right" wrapText="1"/>
    </xf>
    <xf numFmtId="197" fontId="61" fillId="0" borderId="12" xfId="0" applyNumberFormat="1" applyFont="1" applyFill="1" applyBorder="1" applyAlignment="1">
      <alignment horizontal="right" wrapText="1"/>
    </xf>
    <xf numFmtId="0" fontId="18" fillId="0" borderId="12" xfId="0" applyFont="1" applyFill="1" applyBorder="1" applyAlignment="1">
      <alignment horizontal="left" wrapText="1"/>
    </xf>
    <xf numFmtId="197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="90" zoomScaleNormal="90" zoomScaleSheetLayoutView="100" workbookViewId="0" topLeftCell="A39">
      <selection activeCell="A48" sqref="A48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4" customWidth="1"/>
    <col min="5" max="5" width="14.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19" t="s">
        <v>89</v>
      </c>
      <c r="B2" s="119"/>
      <c r="C2" s="119"/>
      <c r="D2" s="119"/>
      <c r="E2" s="119"/>
      <c r="F2" s="119"/>
    </row>
    <row r="3" spans="1:6" ht="15">
      <c r="A3" s="26"/>
      <c r="B3" s="69"/>
      <c r="C3" s="27"/>
      <c r="D3" s="70"/>
      <c r="E3" s="28"/>
      <c r="F3" s="29"/>
    </row>
    <row r="4" spans="1:6" ht="93" customHeight="1">
      <c r="A4" s="71" t="s">
        <v>20</v>
      </c>
      <c r="B4" s="72" t="s">
        <v>57</v>
      </c>
      <c r="C4" s="73" t="s">
        <v>90</v>
      </c>
      <c r="D4" s="74" t="s">
        <v>91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">
      <c r="A6" s="38" t="s">
        <v>21</v>
      </c>
      <c r="B6" s="39"/>
      <c r="C6" s="40"/>
      <c r="D6" s="41"/>
      <c r="E6" s="42"/>
      <c r="F6" s="43"/>
    </row>
    <row r="7" spans="1:6" ht="15">
      <c r="A7" s="77" t="s">
        <v>22</v>
      </c>
      <c r="B7" s="44">
        <v>1427850</v>
      </c>
      <c r="C7" s="45">
        <v>422981.1</v>
      </c>
      <c r="D7" s="46">
        <v>394450.75</v>
      </c>
      <c r="E7" s="47">
        <f>D7/B7*100</f>
        <v>27.6255033792065</v>
      </c>
      <c r="F7" s="48">
        <f>D7/C7*100</f>
        <v>93.2549350313761</v>
      </c>
    </row>
    <row r="8" spans="1:6" ht="15">
      <c r="A8" s="57" t="s">
        <v>49</v>
      </c>
      <c r="B8" s="49">
        <v>2250</v>
      </c>
      <c r="C8" s="45">
        <v>842</v>
      </c>
      <c r="D8" s="46">
        <v>1100.237</v>
      </c>
      <c r="E8" s="47">
        <f aca="true" t="shared" si="0" ref="E8:E46">D8/B8*100</f>
        <v>48.89942222222223</v>
      </c>
      <c r="F8" s="48">
        <f aca="true" t="shared" si="1" ref="F8:F46">D8/C8*100</f>
        <v>130.66947743467935</v>
      </c>
    </row>
    <row r="9" spans="1:6" ht="15">
      <c r="A9" s="56" t="s">
        <v>64</v>
      </c>
      <c r="B9" s="49">
        <v>173790</v>
      </c>
      <c r="C9" s="45">
        <v>47575</v>
      </c>
      <c r="D9" s="46">
        <v>49395.655</v>
      </c>
      <c r="E9" s="47">
        <f t="shared" si="0"/>
        <v>28.42261062201508</v>
      </c>
      <c r="F9" s="48">
        <f t="shared" si="1"/>
        <v>103.82691539674198</v>
      </c>
    </row>
    <row r="10" spans="1:6" ht="15">
      <c r="A10" s="57" t="s">
        <v>43</v>
      </c>
      <c r="B10" s="50">
        <f>B11+B15+B17</f>
        <v>629050</v>
      </c>
      <c r="C10" s="50">
        <f>C11+C15+C17</f>
        <v>204611.7</v>
      </c>
      <c r="D10" s="50">
        <f>D11+D15+D16+D17</f>
        <v>157276.09499999997</v>
      </c>
      <c r="E10" s="47">
        <f t="shared" si="0"/>
        <v>25.00216119545346</v>
      </c>
      <c r="F10" s="48">
        <f t="shared" si="1"/>
        <v>76.86564111436441</v>
      </c>
    </row>
    <row r="11" spans="1:6" s="12" customFormat="1" ht="15">
      <c r="A11" s="51" t="s">
        <v>23</v>
      </c>
      <c r="B11" s="52">
        <f>SUM(B12:B14)</f>
        <v>351120</v>
      </c>
      <c r="C11" s="53">
        <f>SUM(C12:C14)</f>
        <v>109559.09999999999</v>
      </c>
      <c r="D11" s="53">
        <f>SUM(D12:D14)</f>
        <v>75025.99799999999</v>
      </c>
      <c r="E11" s="47">
        <f t="shared" si="0"/>
        <v>21.367623034859875</v>
      </c>
      <c r="F11" s="48">
        <f t="shared" si="1"/>
        <v>68.47993274862608</v>
      </c>
    </row>
    <row r="12" spans="1:6" s="12" customFormat="1" ht="30.75">
      <c r="A12" s="51" t="s">
        <v>45</v>
      </c>
      <c r="B12" s="52">
        <v>27890</v>
      </c>
      <c r="C12" s="53">
        <v>12348.7</v>
      </c>
      <c r="D12" s="54">
        <v>8701.28</v>
      </c>
      <c r="E12" s="47">
        <f t="shared" si="0"/>
        <v>31.198565794191467</v>
      </c>
      <c r="F12" s="48">
        <f t="shared" si="1"/>
        <v>70.46312567314779</v>
      </c>
    </row>
    <row r="13" spans="1:6" s="12" customFormat="1" ht="15">
      <c r="A13" s="51" t="s">
        <v>24</v>
      </c>
      <c r="B13" s="52">
        <v>319830</v>
      </c>
      <c r="C13" s="53">
        <v>96060</v>
      </c>
      <c r="D13" s="54">
        <v>65617.306</v>
      </c>
      <c r="E13" s="47">
        <f t="shared" si="0"/>
        <v>20.516307413313324</v>
      </c>
      <c r="F13" s="48">
        <f t="shared" si="1"/>
        <v>68.3086674994795</v>
      </c>
    </row>
    <row r="14" spans="1:6" s="12" customFormat="1" ht="15">
      <c r="A14" s="51" t="s">
        <v>25</v>
      </c>
      <c r="B14" s="52">
        <v>3400</v>
      </c>
      <c r="C14" s="53">
        <v>1150.4</v>
      </c>
      <c r="D14" s="81">
        <v>707.412</v>
      </c>
      <c r="E14" s="47">
        <f t="shared" si="0"/>
        <v>20.80623529411765</v>
      </c>
      <c r="F14" s="48">
        <f t="shared" si="1"/>
        <v>61.492698191933236</v>
      </c>
    </row>
    <row r="15" spans="1:6" s="12" customFormat="1" ht="15">
      <c r="A15" s="55" t="s">
        <v>26</v>
      </c>
      <c r="B15" s="52">
        <v>350</v>
      </c>
      <c r="C15" s="53">
        <v>102.6</v>
      </c>
      <c r="D15" s="54">
        <v>120.447</v>
      </c>
      <c r="E15" s="47">
        <f t="shared" si="0"/>
        <v>34.413428571428575</v>
      </c>
      <c r="F15" s="48">
        <f t="shared" si="1"/>
        <v>117.39473684210526</v>
      </c>
    </row>
    <row r="16" spans="1:6" s="12" customFormat="1" ht="51.75" customHeight="1">
      <c r="A16" s="55" t="s">
        <v>85</v>
      </c>
      <c r="B16" s="52"/>
      <c r="C16" s="53"/>
      <c r="D16" s="54">
        <v>-7.206</v>
      </c>
      <c r="E16" s="47"/>
      <c r="F16" s="48"/>
    </row>
    <row r="17" spans="1:6" s="12" customFormat="1" ht="15">
      <c r="A17" s="55" t="s">
        <v>84</v>
      </c>
      <c r="B17" s="52">
        <v>277580</v>
      </c>
      <c r="C17" s="53">
        <v>94950</v>
      </c>
      <c r="D17" s="54">
        <v>82136.856</v>
      </c>
      <c r="E17" s="47">
        <f t="shared" si="0"/>
        <v>29.590336479573452</v>
      </c>
      <c r="F17" s="48">
        <f t="shared" si="1"/>
        <v>86.5053775671406</v>
      </c>
    </row>
    <row r="18" spans="1:6" s="12" customFormat="1" ht="30.75">
      <c r="A18" s="56" t="s">
        <v>95</v>
      </c>
      <c r="B18" s="52"/>
      <c r="C18" s="53"/>
      <c r="D18" s="46">
        <v>82.192</v>
      </c>
      <c r="E18" s="47"/>
      <c r="F18" s="48"/>
    </row>
    <row r="19" spans="1:6" ht="15">
      <c r="A19" s="56" t="s">
        <v>28</v>
      </c>
      <c r="B19" s="49">
        <v>500</v>
      </c>
      <c r="C19" s="45">
        <v>111.7</v>
      </c>
      <c r="D19" s="44">
        <v>300.829</v>
      </c>
      <c r="E19" s="47">
        <f t="shared" si="0"/>
        <v>60.165800000000004</v>
      </c>
      <c r="F19" s="48" t="s">
        <v>94</v>
      </c>
    </row>
    <row r="20" spans="1:6" ht="30.75">
      <c r="A20" s="56" t="s">
        <v>60</v>
      </c>
      <c r="B20" s="49">
        <v>30390</v>
      </c>
      <c r="C20" s="45">
        <v>7644.2</v>
      </c>
      <c r="D20" s="46">
        <v>8821.191</v>
      </c>
      <c r="E20" s="47">
        <f t="shared" si="0"/>
        <v>29.02662388943732</v>
      </c>
      <c r="F20" s="48">
        <f t="shared" si="1"/>
        <v>115.39717694461163</v>
      </c>
    </row>
    <row r="21" spans="1:6" ht="62.25">
      <c r="A21" s="56" t="s">
        <v>29</v>
      </c>
      <c r="B21" s="49">
        <v>10000</v>
      </c>
      <c r="C21" s="45">
        <v>3274</v>
      </c>
      <c r="D21" s="46">
        <v>2662.113</v>
      </c>
      <c r="E21" s="47">
        <f t="shared" si="0"/>
        <v>26.621129999999997</v>
      </c>
      <c r="F21" s="48">
        <f t="shared" si="1"/>
        <v>81.31072083078801</v>
      </c>
    </row>
    <row r="22" spans="1:6" ht="15">
      <c r="A22" s="56" t="s">
        <v>30</v>
      </c>
      <c r="B22" s="49">
        <v>650</v>
      </c>
      <c r="C22" s="45">
        <v>178.6</v>
      </c>
      <c r="D22" s="46">
        <v>123.207</v>
      </c>
      <c r="E22" s="47">
        <f t="shared" si="0"/>
        <v>18.954923076923073</v>
      </c>
      <c r="F22" s="48">
        <f t="shared" si="1"/>
        <v>68.98488241881299</v>
      </c>
    </row>
    <row r="23" spans="1:6" ht="15">
      <c r="A23" s="57" t="s">
        <v>31</v>
      </c>
      <c r="B23" s="49">
        <v>4000</v>
      </c>
      <c r="C23" s="45">
        <v>1360</v>
      </c>
      <c r="D23" s="44">
        <v>1674.77</v>
      </c>
      <c r="E23" s="47">
        <f t="shared" si="0"/>
        <v>41.86925</v>
      </c>
      <c r="F23" s="48">
        <f t="shared" si="1"/>
        <v>123.14485294117648</v>
      </c>
    </row>
    <row r="24" spans="1:6" s="10" customFormat="1" ht="15">
      <c r="A24" s="58" t="s">
        <v>32</v>
      </c>
      <c r="B24" s="59">
        <f>B7+B8+B9+B10+B19+B20+B21+B22+B23</f>
        <v>2278480</v>
      </c>
      <c r="C24" s="59">
        <f>C7+C8+C9+C10+C19+C20+C21+C22+C23</f>
        <v>688578.2999999999</v>
      </c>
      <c r="D24" s="59">
        <f>D7+D8+D9+D10+D19+D20+D21+D22+D23+D18</f>
        <v>615887.0390000001</v>
      </c>
      <c r="E24" s="83">
        <f t="shared" si="0"/>
        <v>27.03060983638215</v>
      </c>
      <c r="F24" s="84">
        <f t="shared" si="1"/>
        <v>89.44328321121942</v>
      </c>
    </row>
    <row r="25" spans="1:6" ht="15">
      <c r="A25" s="57" t="s">
        <v>33</v>
      </c>
      <c r="B25" s="49">
        <f>SUM(B26:B34)</f>
        <v>2013404.8300000003</v>
      </c>
      <c r="C25" s="45">
        <f>SUM(C26:C34)</f>
        <v>843064.1359999998</v>
      </c>
      <c r="D25" s="45">
        <f>SUM(D26:D34)</f>
        <v>687188.7719999999</v>
      </c>
      <c r="E25" s="47">
        <f t="shared" si="0"/>
        <v>34.13068061429056</v>
      </c>
      <c r="F25" s="48">
        <f t="shared" si="1"/>
        <v>81.51085340439627</v>
      </c>
    </row>
    <row r="26" spans="1:6" ht="35.25" customHeight="1">
      <c r="A26" s="78" t="s">
        <v>34</v>
      </c>
      <c r="B26" s="112">
        <v>411622.4</v>
      </c>
      <c r="C26" s="53">
        <v>126779.6</v>
      </c>
      <c r="D26" s="61">
        <v>110932.15</v>
      </c>
      <c r="E26" s="47">
        <f t="shared" si="0"/>
        <v>26.94997891271223</v>
      </c>
      <c r="F26" s="48">
        <f t="shared" si="1"/>
        <v>87.49999999999999</v>
      </c>
    </row>
    <row r="27" spans="1:6" ht="34.5" customHeight="1">
      <c r="A27" s="78" t="s">
        <v>35</v>
      </c>
      <c r="B27" s="112">
        <v>395586.9</v>
      </c>
      <c r="C27" s="53">
        <v>153927.4</v>
      </c>
      <c r="D27" s="61">
        <v>134686.5</v>
      </c>
      <c r="E27" s="47">
        <f t="shared" si="0"/>
        <v>34.04725990673604</v>
      </c>
      <c r="F27" s="48">
        <f t="shared" si="1"/>
        <v>87.50001624142291</v>
      </c>
    </row>
    <row r="28" spans="1:6" ht="170.25" customHeight="1">
      <c r="A28" s="107" t="s">
        <v>69</v>
      </c>
      <c r="B28" s="113">
        <v>532770.3</v>
      </c>
      <c r="C28" s="53">
        <v>348194.582</v>
      </c>
      <c r="D28" s="61">
        <v>255376.115</v>
      </c>
      <c r="E28" s="47">
        <f t="shared" si="0"/>
        <v>47.933624490704524</v>
      </c>
      <c r="F28" s="48">
        <f t="shared" si="1"/>
        <v>73.34293185526936</v>
      </c>
    </row>
    <row r="29" spans="1:6" ht="93" customHeight="1">
      <c r="A29" s="108" t="s">
        <v>70</v>
      </c>
      <c r="B29" s="114">
        <v>1136.5</v>
      </c>
      <c r="C29" s="53">
        <v>598.5</v>
      </c>
      <c r="D29" s="61">
        <v>510.714</v>
      </c>
      <c r="E29" s="47">
        <f t="shared" si="0"/>
        <v>44.93743950725913</v>
      </c>
      <c r="F29" s="48">
        <f t="shared" si="1"/>
        <v>85.33233082706766</v>
      </c>
    </row>
    <row r="30" spans="1:6" ht="258" customHeight="1">
      <c r="A30" s="109" t="s">
        <v>71</v>
      </c>
      <c r="B30" s="114">
        <v>608528.8</v>
      </c>
      <c r="C30" s="60">
        <v>192690</v>
      </c>
      <c r="D30" s="61">
        <v>168221.976</v>
      </c>
      <c r="E30" s="47">
        <f t="shared" si="0"/>
        <v>27.644045113394792</v>
      </c>
      <c r="F30" s="48">
        <f t="shared" si="1"/>
        <v>87.30187139965749</v>
      </c>
    </row>
    <row r="31" spans="1:6" ht="213" customHeight="1">
      <c r="A31" s="109" t="s">
        <v>72</v>
      </c>
      <c r="B31" s="114">
        <v>4359.6</v>
      </c>
      <c r="C31" s="60">
        <v>1393.114</v>
      </c>
      <c r="D31" s="61">
        <v>1048.942</v>
      </c>
      <c r="E31" s="47">
        <f t="shared" si="0"/>
        <v>24.060510138544817</v>
      </c>
      <c r="F31" s="48">
        <f t="shared" si="1"/>
        <v>75.2947712821779</v>
      </c>
    </row>
    <row r="32" spans="1:6" ht="63" customHeight="1">
      <c r="A32" s="109" t="s">
        <v>75</v>
      </c>
      <c r="B32" s="112">
        <v>38867.2</v>
      </c>
      <c r="C32" s="53">
        <v>12303.5</v>
      </c>
      <c r="D32" s="61">
        <v>9458.583</v>
      </c>
      <c r="E32" s="47">
        <f t="shared" si="0"/>
        <v>24.335642907129923</v>
      </c>
      <c r="F32" s="48">
        <f t="shared" si="1"/>
        <v>76.87717316210835</v>
      </c>
    </row>
    <row r="33" spans="1:6" ht="76.5" customHeight="1">
      <c r="A33" s="109" t="s">
        <v>73</v>
      </c>
      <c r="B33" s="114">
        <v>13174.6</v>
      </c>
      <c r="C33" s="53">
        <v>4391.7</v>
      </c>
      <c r="D33" s="61">
        <v>4391.7</v>
      </c>
      <c r="E33" s="47">
        <f t="shared" si="0"/>
        <v>33.334598393879126</v>
      </c>
      <c r="F33" s="48">
        <f t="shared" si="1"/>
        <v>100</v>
      </c>
    </row>
    <row r="34" spans="1:6" ht="20.25" customHeight="1">
      <c r="A34" s="110" t="s">
        <v>74</v>
      </c>
      <c r="B34" s="112">
        <v>7358.53</v>
      </c>
      <c r="C34" s="53">
        <v>2785.74</v>
      </c>
      <c r="D34" s="61">
        <v>2562.092</v>
      </c>
      <c r="E34" s="47">
        <f t="shared" si="0"/>
        <v>34.817986744635135</v>
      </c>
      <c r="F34" s="48">
        <f t="shared" si="1"/>
        <v>91.9716843639392</v>
      </c>
    </row>
    <row r="35" spans="1:6" s="10" customFormat="1" ht="15">
      <c r="A35" s="105" t="s">
        <v>36</v>
      </c>
      <c r="B35" s="59">
        <f>B24+B25</f>
        <v>4291884.83</v>
      </c>
      <c r="C35" s="62">
        <f>C24+C25</f>
        <v>1531642.4359999998</v>
      </c>
      <c r="D35" s="63">
        <f>D24+D25</f>
        <v>1303075.811</v>
      </c>
      <c r="E35" s="83">
        <f t="shared" si="0"/>
        <v>30.36138812233692</v>
      </c>
      <c r="F35" s="84">
        <f t="shared" si="1"/>
        <v>85.07702453080897</v>
      </c>
    </row>
    <row r="36" spans="1:6" ht="15">
      <c r="A36" s="105" t="s">
        <v>37</v>
      </c>
      <c r="B36" s="49"/>
      <c r="C36" s="62"/>
      <c r="D36" s="64"/>
      <c r="E36" s="47"/>
      <c r="F36" s="48"/>
    </row>
    <row r="37" spans="1:6" ht="15">
      <c r="A37" s="56" t="s">
        <v>27</v>
      </c>
      <c r="B37" s="49">
        <v>535</v>
      </c>
      <c r="C37" s="102">
        <v>244.2</v>
      </c>
      <c r="D37" s="64">
        <v>314.26</v>
      </c>
      <c r="E37" s="47">
        <f t="shared" si="0"/>
        <v>58.74018691588785</v>
      </c>
      <c r="F37" s="48">
        <f t="shared" si="1"/>
        <v>128.68959868959868</v>
      </c>
    </row>
    <row r="38" spans="1:6" ht="69" customHeight="1">
      <c r="A38" s="56" t="s">
        <v>38</v>
      </c>
      <c r="B38" s="49">
        <v>710</v>
      </c>
      <c r="C38" s="102">
        <v>56.8</v>
      </c>
      <c r="D38" s="49">
        <v>680.89</v>
      </c>
      <c r="E38" s="47">
        <f t="shared" si="0"/>
        <v>95.89999999999999</v>
      </c>
      <c r="F38" s="48" t="s">
        <v>96</v>
      </c>
    </row>
    <row r="39" spans="1:6" s="15" customFormat="1" ht="82.5" customHeight="1">
      <c r="A39" s="103" t="s">
        <v>67</v>
      </c>
      <c r="B39" s="49">
        <v>186</v>
      </c>
      <c r="C39" s="102">
        <v>30</v>
      </c>
      <c r="D39" s="49">
        <v>81.767</v>
      </c>
      <c r="E39" s="47">
        <f t="shared" si="0"/>
        <v>43.960752688172036</v>
      </c>
      <c r="F39" s="48" t="s">
        <v>94</v>
      </c>
    </row>
    <row r="40" spans="1:6" s="14" customFormat="1" ht="46.5">
      <c r="A40" s="56" t="s">
        <v>39</v>
      </c>
      <c r="B40" s="49">
        <v>2500</v>
      </c>
      <c r="C40" s="102">
        <v>590</v>
      </c>
      <c r="D40" s="49">
        <v>3392.045</v>
      </c>
      <c r="E40" s="47">
        <f t="shared" si="0"/>
        <v>135.6818</v>
      </c>
      <c r="F40" s="48" t="s">
        <v>97</v>
      </c>
    </row>
    <row r="41" spans="1:6" s="21" customFormat="1" ht="34.5" customHeight="1">
      <c r="A41" s="104" t="s">
        <v>50</v>
      </c>
      <c r="B41" s="49">
        <v>2000</v>
      </c>
      <c r="C41" s="102">
        <v>500</v>
      </c>
      <c r="D41" s="49"/>
      <c r="E41" s="47"/>
      <c r="F41" s="48"/>
    </row>
    <row r="42" spans="1:6" ht="15">
      <c r="A42" s="56" t="s">
        <v>53</v>
      </c>
      <c r="B42" s="80">
        <v>2000</v>
      </c>
      <c r="C42" s="65">
        <v>930</v>
      </c>
      <c r="D42" s="65">
        <v>3816.344</v>
      </c>
      <c r="E42" s="47">
        <f t="shared" si="0"/>
        <v>190.81719999999999</v>
      </c>
      <c r="F42" s="48" t="s">
        <v>98</v>
      </c>
    </row>
    <row r="43" spans="1:6" s="10" customFormat="1" ht="15">
      <c r="A43" s="79" t="s">
        <v>40</v>
      </c>
      <c r="B43" s="59">
        <f>SUM(B37:B42)</f>
        <v>7931</v>
      </c>
      <c r="C43" s="59">
        <f>SUM(C37:C42)</f>
        <v>2351</v>
      </c>
      <c r="D43" s="59">
        <f>SUM(D37:D42)</f>
        <v>8285.306</v>
      </c>
      <c r="E43" s="83">
        <f t="shared" si="0"/>
        <v>104.46735594502586</v>
      </c>
      <c r="F43" s="84" t="s">
        <v>99</v>
      </c>
    </row>
    <row r="44" spans="1:6" s="82" customFormat="1" ht="15">
      <c r="A44" s="79" t="s">
        <v>41</v>
      </c>
      <c r="B44" s="59">
        <f>B35+B43</f>
        <v>4299815.83</v>
      </c>
      <c r="C44" s="59">
        <f>C35+C43</f>
        <v>1533993.4359999998</v>
      </c>
      <c r="D44" s="59">
        <f>D35+D43</f>
        <v>1311361.117</v>
      </c>
      <c r="E44" s="83">
        <f t="shared" si="0"/>
        <v>30.498076402495595</v>
      </c>
      <c r="F44" s="84">
        <f t="shared" si="1"/>
        <v>85.48674891461532</v>
      </c>
    </row>
    <row r="45" spans="1:6" s="101" customFormat="1" ht="46.5">
      <c r="A45" s="115" t="s">
        <v>46</v>
      </c>
      <c r="B45" s="116">
        <v>2136</v>
      </c>
      <c r="C45" s="116">
        <v>500</v>
      </c>
      <c r="D45" s="45">
        <v>1389.733</v>
      </c>
      <c r="E45" s="47">
        <f t="shared" si="0"/>
        <v>65.06240636704119</v>
      </c>
      <c r="F45" s="117" t="s">
        <v>101</v>
      </c>
    </row>
    <row r="46" spans="1:6" s="10" customFormat="1" ht="15">
      <c r="A46" s="58" t="s">
        <v>42</v>
      </c>
      <c r="B46" s="59">
        <f>B44+B45</f>
        <v>4301951.83</v>
      </c>
      <c r="C46" s="66">
        <f>C44+C45</f>
        <v>1534493.4359999998</v>
      </c>
      <c r="D46" s="59">
        <f>D44+D45</f>
        <v>1312750.85</v>
      </c>
      <c r="E46" s="83">
        <f t="shared" si="0"/>
        <v>30.515238242451453</v>
      </c>
      <c r="F46" s="84">
        <f t="shared" si="1"/>
        <v>85.54946011512298</v>
      </c>
    </row>
    <row r="47" spans="3:6" ht="12.75">
      <c r="C47" s="9"/>
      <c r="D47" s="23"/>
      <c r="E47" s="9"/>
      <c r="F47" s="9"/>
    </row>
    <row r="49" spans="1:2" ht="12.75">
      <c r="A49" s="16"/>
      <c r="B49" s="18"/>
    </row>
  </sheetData>
  <sheetProtection/>
  <mergeCells count="1">
    <mergeCell ref="A2:F2"/>
  </mergeCells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portrait" paperSize="9" scale="74" r:id="rId1"/>
  <rowBreaks count="1" manualBreakCount="1">
    <brk id="2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="90" zoomScaleNormal="90" zoomScalePageLayoutView="0" workbookViewId="0" topLeftCell="A39">
      <selection activeCell="A48" sqref="A48"/>
    </sheetView>
  </sheetViews>
  <sheetFormatPr defaultColWidth="8.625" defaultRowHeight="12.75"/>
  <cols>
    <col min="1" max="1" width="44.625" style="1" customWidth="1"/>
    <col min="2" max="2" width="15.375" style="1" customWidth="1"/>
    <col min="3" max="3" width="16.375" style="5" customWidth="1"/>
    <col min="4" max="4" width="15.00390625" style="1" customWidth="1"/>
    <col min="5" max="5" width="13.50390625" style="1" customWidth="1"/>
    <col min="6" max="6" width="14.50390625" style="4" customWidth="1"/>
    <col min="7" max="7" width="7.50390625" style="1" customWidth="1"/>
    <col min="8" max="16384" width="8.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19" t="s">
        <v>88</v>
      </c>
      <c r="B2" s="119"/>
      <c r="C2" s="119"/>
      <c r="D2" s="119"/>
      <c r="E2" s="119"/>
      <c r="F2" s="119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93</v>
      </c>
      <c r="D4" s="30" t="s">
        <v>92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">
      <c r="A6" s="38" t="s">
        <v>8</v>
      </c>
      <c r="B6" s="39"/>
      <c r="C6" s="40"/>
      <c r="D6" s="41"/>
      <c r="E6" s="42"/>
      <c r="F6" s="43"/>
    </row>
    <row r="7" spans="1:6" ht="15">
      <c r="A7" s="85" t="s">
        <v>0</v>
      </c>
      <c r="B7" s="44">
        <v>1427850</v>
      </c>
      <c r="C7" s="45">
        <v>422981.1</v>
      </c>
      <c r="D7" s="46">
        <v>394450.75</v>
      </c>
      <c r="E7" s="47">
        <f>D7/B7*100</f>
        <v>27.6255033792065</v>
      </c>
      <c r="F7" s="48">
        <f>D7/C7*100</f>
        <v>93.2549350313761</v>
      </c>
    </row>
    <row r="8" spans="1:6" ht="15">
      <c r="A8" s="85" t="s">
        <v>1</v>
      </c>
      <c r="B8" s="49">
        <v>2250</v>
      </c>
      <c r="C8" s="45">
        <v>842</v>
      </c>
      <c r="D8" s="46">
        <v>1100.237</v>
      </c>
      <c r="E8" s="47">
        <f aca="true" t="shared" si="0" ref="E8:E46">D8/B8*100</f>
        <v>48.89942222222223</v>
      </c>
      <c r="F8" s="48">
        <f aca="true" t="shared" si="1" ref="F8:F46">D8/C8*100</f>
        <v>130.66947743467935</v>
      </c>
    </row>
    <row r="9" spans="1:6" ht="15">
      <c r="A9" s="86" t="s">
        <v>65</v>
      </c>
      <c r="B9" s="49">
        <v>173790</v>
      </c>
      <c r="C9" s="45">
        <v>47575</v>
      </c>
      <c r="D9" s="46">
        <v>49395.655</v>
      </c>
      <c r="E9" s="47">
        <f t="shared" si="0"/>
        <v>28.42261062201508</v>
      </c>
      <c r="F9" s="48">
        <f t="shared" si="1"/>
        <v>103.82691539674198</v>
      </c>
    </row>
    <row r="10" spans="1:6" s="3" customFormat="1" ht="15">
      <c r="A10" s="85" t="s">
        <v>44</v>
      </c>
      <c r="B10" s="50">
        <f>B11+B15+B17</f>
        <v>629050</v>
      </c>
      <c r="C10" s="50">
        <f>C11+C15+C17</f>
        <v>204611.7</v>
      </c>
      <c r="D10" s="50">
        <f>D11+D15+D16+D17</f>
        <v>157276.09499999997</v>
      </c>
      <c r="E10" s="47">
        <f t="shared" si="0"/>
        <v>25.00216119545346</v>
      </c>
      <c r="F10" s="48">
        <f t="shared" si="1"/>
        <v>76.86564111436441</v>
      </c>
    </row>
    <row r="11" spans="1:6" s="13" customFormat="1" ht="15">
      <c r="A11" s="87" t="s">
        <v>47</v>
      </c>
      <c r="B11" s="52">
        <f>SUM(B12:B14)</f>
        <v>351120</v>
      </c>
      <c r="C11" s="53">
        <f>SUM(C12:C14)</f>
        <v>109559.09999999999</v>
      </c>
      <c r="D11" s="53">
        <f>SUM(D12:D14)</f>
        <v>75025.99799999999</v>
      </c>
      <c r="E11" s="47">
        <f t="shared" si="0"/>
        <v>21.367623034859875</v>
      </c>
      <c r="F11" s="48">
        <f t="shared" si="1"/>
        <v>68.47993274862608</v>
      </c>
    </row>
    <row r="12" spans="1:6" s="13" customFormat="1" ht="30.75">
      <c r="A12" s="88" t="s">
        <v>18</v>
      </c>
      <c r="B12" s="52">
        <v>27890</v>
      </c>
      <c r="C12" s="53">
        <v>12348.7</v>
      </c>
      <c r="D12" s="54">
        <v>8701.28</v>
      </c>
      <c r="E12" s="47">
        <f t="shared" si="0"/>
        <v>31.198565794191467</v>
      </c>
      <c r="F12" s="48">
        <f t="shared" si="1"/>
        <v>70.46312567314779</v>
      </c>
    </row>
    <row r="13" spans="1:6" s="13" customFormat="1" ht="15">
      <c r="A13" s="89" t="s">
        <v>62</v>
      </c>
      <c r="B13" s="52">
        <v>319830</v>
      </c>
      <c r="C13" s="53">
        <v>96060</v>
      </c>
      <c r="D13" s="54">
        <v>65617.306</v>
      </c>
      <c r="E13" s="47">
        <f t="shared" si="0"/>
        <v>20.516307413313324</v>
      </c>
      <c r="F13" s="48">
        <f t="shared" si="1"/>
        <v>68.3086674994795</v>
      </c>
    </row>
    <row r="14" spans="1:6" s="13" customFormat="1" ht="15">
      <c r="A14" s="87" t="s">
        <v>15</v>
      </c>
      <c r="B14" s="52">
        <v>3400</v>
      </c>
      <c r="C14" s="53">
        <v>1150.4</v>
      </c>
      <c r="D14" s="81">
        <v>707.412</v>
      </c>
      <c r="E14" s="47">
        <f t="shared" si="0"/>
        <v>20.80623529411765</v>
      </c>
      <c r="F14" s="48">
        <f t="shared" si="1"/>
        <v>61.492698191933236</v>
      </c>
    </row>
    <row r="15" spans="1:6" s="13" customFormat="1" ht="15">
      <c r="A15" s="90" t="s">
        <v>2</v>
      </c>
      <c r="B15" s="52">
        <v>350</v>
      </c>
      <c r="C15" s="53">
        <v>102.6</v>
      </c>
      <c r="D15" s="54">
        <v>120.447</v>
      </c>
      <c r="E15" s="47">
        <f t="shared" si="0"/>
        <v>34.413428571428575</v>
      </c>
      <c r="F15" s="48">
        <f t="shared" si="1"/>
        <v>117.39473684210526</v>
      </c>
    </row>
    <row r="16" spans="1:6" s="13" customFormat="1" ht="52.5" customHeight="1">
      <c r="A16" s="90" t="s">
        <v>86</v>
      </c>
      <c r="B16" s="52"/>
      <c r="C16" s="53"/>
      <c r="D16" s="54">
        <v>-7.206</v>
      </c>
      <c r="E16" s="47"/>
      <c r="F16" s="48"/>
    </row>
    <row r="17" spans="1:6" s="13" customFormat="1" ht="15">
      <c r="A17" s="90" t="s">
        <v>87</v>
      </c>
      <c r="B17" s="52">
        <v>277580</v>
      </c>
      <c r="C17" s="53">
        <v>94950</v>
      </c>
      <c r="D17" s="54">
        <v>82136.856</v>
      </c>
      <c r="E17" s="47">
        <f t="shared" si="0"/>
        <v>29.590336479573452</v>
      </c>
      <c r="F17" s="48">
        <f t="shared" si="1"/>
        <v>86.5053775671406</v>
      </c>
    </row>
    <row r="18" spans="1:6" s="13" customFormat="1" ht="30.75">
      <c r="A18" s="91" t="s">
        <v>100</v>
      </c>
      <c r="B18" s="52"/>
      <c r="C18" s="53"/>
      <c r="D18" s="46">
        <v>82.192</v>
      </c>
      <c r="E18" s="47"/>
      <c r="F18" s="48"/>
    </row>
    <row r="19" spans="1:6" ht="30.75" customHeight="1">
      <c r="A19" s="86" t="s">
        <v>10</v>
      </c>
      <c r="B19" s="49">
        <v>500</v>
      </c>
      <c r="C19" s="45">
        <v>111.7</v>
      </c>
      <c r="D19" s="44">
        <v>300.829</v>
      </c>
      <c r="E19" s="47">
        <f t="shared" si="0"/>
        <v>60.165800000000004</v>
      </c>
      <c r="F19" s="48" t="s">
        <v>94</v>
      </c>
    </row>
    <row r="20" spans="1:6" ht="30.75">
      <c r="A20" s="91" t="s">
        <v>61</v>
      </c>
      <c r="B20" s="49">
        <v>30390</v>
      </c>
      <c r="C20" s="45">
        <v>7644.2</v>
      </c>
      <c r="D20" s="46">
        <v>8821.191</v>
      </c>
      <c r="E20" s="47">
        <f t="shared" si="0"/>
        <v>29.02662388943732</v>
      </c>
      <c r="F20" s="48">
        <f t="shared" si="1"/>
        <v>115.39717694461163</v>
      </c>
    </row>
    <row r="21" spans="1:6" ht="78">
      <c r="A21" s="91" t="s">
        <v>19</v>
      </c>
      <c r="B21" s="49">
        <v>10000</v>
      </c>
      <c r="C21" s="45">
        <v>3274</v>
      </c>
      <c r="D21" s="46">
        <v>2662.113</v>
      </c>
      <c r="E21" s="47">
        <f t="shared" si="0"/>
        <v>26.621129999999997</v>
      </c>
      <c r="F21" s="48">
        <f t="shared" si="1"/>
        <v>81.31072083078801</v>
      </c>
    </row>
    <row r="22" spans="1:6" ht="18" customHeight="1">
      <c r="A22" s="91" t="s">
        <v>3</v>
      </c>
      <c r="B22" s="49">
        <v>650</v>
      </c>
      <c r="C22" s="45">
        <v>178.6</v>
      </c>
      <c r="D22" s="46">
        <v>123.207</v>
      </c>
      <c r="E22" s="47">
        <f t="shared" si="0"/>
        <v>18.954923076923073</v>
      </c>
      <c r="F22" s="48">
        <f t="shared" si="1"/>
        <v>68.98488241881299</v>
      </c>
    </row>
    <row r="23" spans="1:6" ht="15" customHeight="1">
      <c r="A23" s="92" t="s">
        <v>16</v>
      </c>
      <c r="B23" s="49">
        <v>4000</v>
      </c>
      <c r="C23" s="45">
        <v>1360</v>
      </c>
      <c r="D23" s="44">
        <v>1674.77</v>
      </c>
      <c r="E23" s="47">
        <f t="shared" si="0"/>
        <v>41.86925</v>
      </c>
      <c r="F23" s="48">
        <f t="shared" si="1"/>
        <v>123.14485294117648</v>
      </c>
    </row>
    <row r="24" spans="1:6" s="2" customFormat="1" ht="15">
      <c r="A24" s="93" t="s">
        <v>11</v>
      </c>
      <c r="B24" s="59">
        <f>B7+B8+B9+B10+B19+B20+B21+B22+B23</f>
        <v>2278480</v>
      </c>
      <c r="C24" s="59">
        <f>C7+C8+C9+C10+C19+C20+C21+C22+C23</f>
        <v>688578.2999999999</v>
      </c>
      <c r="D24" s="59">
        <f>D7+D8+D9+D10+D19+D20+D21+D22+D23+D18</f>
        <v>615887.0390000001</v>
      </c>
      <c r="E24" s="83">
        <f t="shared" si="0"/>
        <v>27.03060983638215</v>
      </c>
      <c r="F24" s="84">
        <f t="shared" si="1"/>
        <v>89.44328321121942</v>
      </c>
    </row>
    <row r="25" spans="1:6" s="2" customFormat="1" ht="15">
      <c r="A25" s="92" t="s">
        <v>48</v>
      </c>
      <c r="B25" s="49">
        <f>SUM(B26:B34)</f>
        <v>2013404.8300000003</v>
      </c>
      <c r="C25" s="45">
        <f>SUM(C26:C34)</f>
        <v>843064.1359999998</v>
      </c>
      <c r="D25" s="45">
        <f>SUM(D26:D34)</f>
        <v>687188.7719999999</v>
      </c>
      <c r="E25" s="47">
        <f t="shared" si="0"/>
        <v>34.13068061429056</v>
      </c>
      <c r="F25" s="48">
        <f t="shared" si="1"/>
        <v>81.51085340439627</v>
      </c>
    </row>
    <row r="26" spans="1:6" s="2" customFormat="1" ht="46.5">
      <c r="A26" s="94" t="s">
        <v>4</v>
      </c>
      <c r="B26" s="112">
        <v>411622.4</v>
      </c>
      <c r="C26" s="53">
        <v>126779.6</v>
      </c>
      <c r="D26" s="61">
        <v>110932.15</v>
      </c>
      <c r="E26" s="47">
        <f t="shared" si="0"/>
        <v>26.94997891271223</v>
      </c>
      <c r="F26" s="48">
        <f t="shared" si="1"/>
        <v>87.49999999999999</v>
      </c>
    </row>
    <row r="27" spans="1:7" s="2" customFormat="1" ht="37.5" customHeight="1">
      <c r="A27" s="94" t="s">
        <v>76</v>
      </c>
      <c r="B27" s="112">
        <v>395586.9</v>
      </c>
      <c r="C27" s="53">
        <v>153927.4</v>
      </c>
      <c r="D27" s="61">
        <v>134686.5</v>
      </c>
      <c r="E27" s="47">
        <f t="shared" si="0"/>
        <v>34.04725990673604</v>
      </c>
      <c r="F27" s="48">
        <f t="shared" si="1"/>
        <v>87.50001624142291</v>
      </c>
      <c r="G27" s="20"/>
    </row>
    <row r="28" spans="1:7" s="2" customFormat="1" ht="174" customHeight="1">
      <c r="A28" s="106" t="s">
        <v>78</v>
      </c>
      <c r="B28" s="113">
        <v>532770.3</v>
      </c>
      <c r="C28" s="53">
        <v>348194.582</v>
      </c>
      <c r="D28" s="61">
        <v>255376.115</v>
      </c>
      <c r="E28" s="47">
        <f t="shared" si="0"/>
        <v>47.933624490704524</v>
      </c>
      <c r="F28" s="48">
        <f t="shared" si="1"/>
        <v>73.34293185526936</v>
      </c>
      <c r="G28" s="20"/>
    </row>
    <row r="29" spans="1:7" s="2" customFormat="1" ht="114" customHeight="1">
      <c r="A29" s="95" t="s">
        <v>77</v>
      </c>
      <c r="B29" s="114">
        <v>1136.5</v>
      </c>
      <c r="C29" s="53">
        <v>598.5</v>
      </c>
      <c r="D29" s="61">
        <v>510.714</v>
      </c>
      <c r="E29" s="47">
        <f t="shared" si="0"/>
        <v>44.93743950725913</v>
      </c>
      <c r="F29" s="48">
        <f t="shared" si="1"/>
        <v>85.33233082706766</v>
      </c>
      <c r="G29" s="20"/>
    </row>
    <row r="30" spans="1:6" s="2" customFormat="1" ht="312">
      <c r="A30" s="87" t="s">
        <v>79</v>
      </c>
      <c r="B30" s="114">
        <v>608528.8</v>
      </c>
      <c r="C30" s="60">
        <v>192690</v>
      </c>
      <c r="D30" s="61">
        <v>168221.976</v>
      </c>
      <c r="E30" s="47">
        <f t="shared" si="0"/>
        <v>27.644045113394792</v>
      </c>
      <c r="F30" s="48">
        <f t="shared" si="1"/>
        <v>87.30187139965749</v>
      </c>
    </row>
    <row r="31" spans="1:6" s="2" customFormat="1" ht="228.75" customHeight="1">
      <c r="A31" s="111" t="s">
        <v>80</v>
      </c>
      <c r="B31" s="114">
        <v>4359.6</v>
      </c>
      <c r="C31" s="60">
        <v>1393.114</v>
      </c>
      <c r="D31" s="61">
        <v>1048.942</v>
      </c>
      <c r="E31" s="47">
        <f t="shared" si="0"/>
        <v>24.060510138544817</v>
      </c>
      <c r="F31" s="48">
        <f t="shared" si="1"/>
        <v>75.2947712821779</v>
      </c>
    </row>
    <row r="32" spans="1:6" s="2" customFormat="1" ht="75" customHeight="1">
      <c r="A32" s="96" t="s">
        <v>81</v>
      </c>
      <c r="B32" s="112">
        <v>38867.2</v>
      </c>
      <c r="C32" s="53">
        <v>12303.5</v>
      </c>
      <c r="D32" s="61">
        <v>9458.583</v>
      </c>
      <c r="E32" s="47">
        <f t="shared" si="0"/>
        <v>24.335642907129923</v>
      </c>
      <c r="F32" s="48">
        <f t="shared" si="1"/>
        <v>76.87717316210835</v>
      </c>
    </row>
    <row r="33" spans="1:6" ht="84" customHeight="1">
      <c r="A33" s="97" t="s">
        <v>82</v>
      </c>
      <c r="B33" s="114">
        <v>13174.6</v>
      </c>
      <c r="C33" s="53">
        <v>4391.7</v>
      </c>
      <c r="D33" s="61">
        <v>4391.7</v>
      </c>
      <c r="E33" s="47">
        <f t="shared" si="0"/>
        <v>33.334598393879126</v>
      </c>
      <c r="F33" s="48">
        <f t="shared" si="1"/>
        <v>100</v>
      </c>
    </row>
    <row r="34" spans="1:6" ht="17.25" customHeight="1">
      <c r="A34" s="97" t="s">
        <v>83</v>
      </c>
      <c r="B34" s="112">
        <v>7358.53</v>
      </c>
      <c r="C34" s="53">
        <v>2785.74</v>
      </c>
      <c r="D34" s="61">
        <v>2562.092</v>
      </c>
      <c r="E34" s="47">
        <f t="shared" si="0"/>
        <v>34.817986744635135</v>
      </c>
      <c r="F34" s="48">
        <f t="shared" si="1"/>
        <v>91.9716843639392</v>
      </c>
    </row>
    <row r="35" spans="1:6" ht="15">
      <c r="A35" s="98" t="s">
        <v>12</v>
      </c>
      <c r="B35" s="59">
        <f>B24+B25</f>
        <v>4291884.83</v>
      </c>
      <c r="C35" s="62">
        <f>C24+C25</f>
        <v>1531642.4359999998</v>
      </c>
      <c r="D35" s="63">
        <f>D24+D25</f>
        <v>1303075.811</v>
      </c>
      <c r="E35" s="83">
        <f t="shared" si="0"/>
        <v>30.36138812233692</v>
      </c>
      <c r="F35" s="84">
        <f t="shared" si="1"/>
        <v>85.07702453080897</v>
      </c>
    </row>
    <row r="36" spans="1:6" ht="15">
      <c r="A36" s="98" t="s">
        <v>13</v>
      </c>
      <c r="B36" s="49"/>
      <c r="C36" s="62"/>
      <c r="D36" s="64"/>
      <c r="E36" s="47"/>
      <c r="F36" s="48"/>
    </row>
    <row r="37" spans="1:6" s="11" customFormat="1" ht="15">
      <c r="A37" s="91" t="s">
        <v>66</v>
      </c>
      <c r="B37" s="49">
        <v>535</v>
      </c>
      <c r="C37" s="102">
        <v>244.2</v>
      </c>
      <c r="D37" s="64">
        <v>314.26</v>
      </c>
      <c r="E37" s="47">
        <f t="shared" si="0"/>
        <v>58.74018691588785</v>
      </c>
      <c r="F37" s="48">
        <f t="shared" si="1"/>
        <v>128.68959868959868</v>
      </c>
    </row>
    <row r="38" spans="1:6" s="11" customFormat="1" ht="62.25">
      <c r="A38" s="91" t="s">
        <v>17</v>
      </c>
      <c r="B38" s="49">
        <v>710</v>
      </c>
      <c r="C38" s="102">
        <v>56.8</v>
      </c>
      <c r="D38" s="49">
        <v>680.89</v>
      </c>
      <c r="E38" s="47">
        <f t="shared" si="0"/>
        <v>95.89999999999999</v>
      </c>
      <c r="F38" s="48" t="s">
        <v>96</v>
      </c>
    </row>
    <row r="39" spans="1:6" s="19" customFormat="1" ht="85.5" customHeight="1">
      <c r="A39" s="91" t="s">
        <v>68</v>
      </c>
      <c r="B39" s="49">
        <v>186</v>
      </c>
      <c r="C39" s="102">
        <v>30</v>
      </c>
      <c r="D39" s="49">
        <v>81.767</v>
      </c>
      <c r="E39" s="47">
        <f t="shared" si="0"/>
        <v>43.960752688172036</v>
      </c>
      <c r="F39" s="48" t="s">
        <v>94</v>
      </c>
    </row>
    <row r="40" spans="1:6" s="25" customFormat="1" ht="46.5">
      <c r="A40" s="91" t="s">
        <v>5</v>
      </c>
      <c r="B40" s="49">
        <v>2500</v>
      </c>
      <c r="C40" s="102">
        <v>590</v>
      </c>
      <c r="D40" s="49">
        <v>3392.045</v>
      </c>
      <c r="E40" s="47">
        <f t="shared" si="0"/>
        <v>135.6818</v>
      </c>
      <c r="F40" s="48" t="s">
        <v>97</v>
      </c>
    </row>
    <row r="41" spans="1:6" ht="46.5">
      <c r="A41" s="99" t="s">
        <v>51</v>
      </c>
      <c r="B41" s="49">
        <v>2000</v>
      </c>
      <c r="C41" s="102">
        <v>500</v>
      </c>
      <c r="D41" s="49"/>
      <c r="E41" s="47"/>
      <c r="F41" s="48"/>
    </row>
    <row r="42" spans="1:6" s="2" customFormat="1" ht="15">
      <c r="A42" s="91" t="s">
        <v>54</v>
      </c>
      <c r="B42" s="80">
        <v>2000</v>
      </c>
      <c r="C42" s="65">
        <v>930</v>
      </c>
      <c r="D42" s="65">
        <v>3816.344</v>
      </c>
      <c r="E42" s="47">
        <f t="shared" si="0"/>
        <v>190.81719999999999</v>
      </c>
      <c r="F42" s="48" t="s">
        <v>98</v>
      </c>
    </row>
    <row r="43" spans="1:6" s="25" customFormat="1" ht="15">
      <c r="A43" s="98" t="s">
        <v>6</v>
      </c>
      <c r="B43" s="59">
        <f>SUM(B37:B42)</f>
        <v>7931</v>
      </c>
      <c r="C43" s="59">
        <f>SUM(C37:C42)</f>
        <v>2351</v>
      </c>
      <c r="D43" s="59">
        <f>SUM(D37:D42)</f>
        <v>8285.306</v>
      </c>
      <c r="E43" s="83">
        <f t="shared" si="0"/>
        <v>104.46735594502586</v>
      </c>
      <c r="F43" s="84" t="s">
        <v>99</v>
      </c>
    </row>
    <row r="44" spans="1:6" s="25" customFormat="1" ht="15">
      <c r="A44" s="98" t="s">
        <v>7</v>
      </c>
      <c r="B44" s="59">
        <f>B35+B43</f>
        <v>4299815.83</v>
      </c>
      <c r="C44" s="59">
        <f>C35+C43</f>
        <v>1533993.4359999998</v>
      </c>
      <c r="D44" s="59">
        <f>D35+D43</f>
        <v>1311361.117</v>
      </c>
      <c r="E44" s="83">
        <f t="shared" si="0"/>
        <v>30.498076402495595</v>
      </c>
      <c r="F44" s="84">
        <f t="shared" si="1"/>
        <v>85.48674891461532</v>
      </c>
    </row>
    <row r="45" spans="1:6" s="19" customFormat="1" ht="46.5">
      <c r="A45" s="118" t="s">
        <v>63</v>
      </c>
      <c r="B45" s="116">
        <v>2136</v>
      </c>
      <c r="C45" s="116">
        <v>500</v>
      </c>
      <c r="D45" s="45">
        <v>1389.733</v>
      </c>
      <c r="E45" s="47">
        <f t="shared" si="0"/>
        <v>65.06240636704119</v>
      </c>
      <c r="F45" s="117" t="s">
        <v>101</v>
      </c>
    </row>
    <row r="46" spans="1:6" ht="15">
      <c r="A46" s="100" t="s">
        <v>14</v>
      </c>
      <c r="B46" s="59">
        <f>B44+B45</f>
        <v>4301951.83</v>
      </c>
      <c r="C46" s="66">
        <f>C44+C45</f>
        <v>1534493.4359999998</v>
      </c>
      <c r="D46" s="59">
        <f>D44+D45</f>
        <v>1312750.85</v>
      </c>
      <c r="E46" s="83">
        <f t="shared" si="0"/>
        <v>30.515238242451453</v>
      </c>
      <c r="F46" s="84">
        <f t="shared" si="1"/>
        <v>85.54946011512298</v>
      </c>
    </row>
    <row r="47" spans="1:6" ht="15">
      <c r="A47" s="28"/>
      <c r="B47" s="28"/>
      <c r="C47" s="67"/>
      <c r="D47" s="28"/>
      <c r="E47" s="28"/>
      <c r="F47" s="68"/>
    </row>
  </sheetData>
  <sheetProtection/>
  <mergeCells count="1">
    <mergeCell ref="A2:F2"/>
  </mergeCells>
  <printOptions/>
  <pageMargins left="0.984251968503937" right="0.196850393700787" top="0.433070866141732" bottom="0.393700787401575" header="0.31496062992126" footer="0.275590551181102"/>
  <pageSetup fitToHeight="2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user457b</cp:lastModifiedBy>
  <cp:lastPrinted>2018-02-12T11:57:40Z</cp:lastPrinted>
  <dcterms:created xsi:type="dcterms:W3CDTF">2004-07-02T06:40:36Z</dcterms:created>
  <dcterms:modified xsi:type="dcterms:W3CDTF">2018-04-10T07:58:27Z</dcterms:modified>
  <cp:category/>
  <cp:version/>
  <cp:contentType/>
  <cp:contentStatus/>
</cp:coreProperties>
</file>