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8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<sst xmlns="http://schemas.openxmlformats.org/spreadsheetml/2006/main" count="130" uniqueCount="119">
  <si>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</si>
  <si>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</si>
  <si>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</si>
  <si>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</si>
  <si>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</si>
  <si>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</si>
  <si>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</si>
  <si>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</si>
  <si>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</si>
  <si>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</si>
  <si>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</si>
  <si>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</si>
  <si>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</si>
  <si>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</si>
  <si>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</si>
  <si>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</si>
  <si>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</si>
  <si>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</si>
  <si>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</si>
  <si>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</si>
  <si>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</si>
  <si>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</si>
  <si>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</si>
  <si>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</si>
  <si>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</si>
  <si>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</si>
  <si>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</si>
  <si>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</si>
  <si>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</si>
  <si>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</si>
  <si>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</si>
  <si>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</si>
  <si>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</si>
  <si>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</si>
  <si>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</si>
  <si>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</si>
  <si>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</si>
  <si>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</si>
  <si>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</si>
  <si>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</si>
  <si>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</si>
  <si>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</si>
  <si>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</si>
  <si>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</si>
  <si>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</si>
  <si>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</si>
  <si>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</si>
  <si>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</si>
  <si>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</si>
  <si>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</si>
  <si>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</si>
  <si>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</si>
  <si>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</si>
  <si>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</si>
  <si>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</si>
  <si>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</si>
  <si>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</si>
  <si>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</si>
  <si>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</si>
  <si>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</si>
  <si>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</si>
  <si>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</si>
  <si>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</si>
  <si>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</si>
  <si>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</si>
  <si>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</si>
  <si>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</si>
  <si>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</si>
  <si>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</si>
  <si>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</si>
  <si>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</si>
  <si>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</si>
  <si>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</si>
  <si>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</si>
  <si>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</si>
  <si>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</si>
  <si>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</si>
  <si>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</si>
  <si>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</si>
  <si>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</si>
  <si>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</si>
  <si>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</si>
  <si>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</si>
  <si>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</si>
  <si>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</si>
  <si>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</si>
  <si>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</si>
  <si>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</si>
  <si>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</si>
  <si>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</si>
  <si>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</si>
  <si>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</si>
  <si>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</si>
  <si>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</si>
  <si>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</si>
  <si>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</si>
  <si>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</si>
  <si>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</si>
  <si>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</si>
  <si>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</si>
  <si>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в 2.9 р.б.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</si>
  <si>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</si>
  <si>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</si>
  <si>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</si>
  <si>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</si>
  <si>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</si>
  <si>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</si>
  <si>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в 2.0 р.б.</t>
  </si>
  <si>
    <t xml:space="preserve">Поступило          с 01 января
по 06 июля,
тыс. грн. </t>
  </si>
  <si>
    <t>План на
январь - июль с учетом изменений, тыс. грн.</t>
  </si>
  <si>
    <t>План на           січень - липень з урахуванням змін, 
тис. грн.</t>
  </si>
  <si>
    <t xml:space="preserve">Надійшло з
 01 січня по 
06 липня,            тис. грн.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</si>
  <si>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</si>
  <si>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 2.8 р.б.</t>
  </si>
  <si>
    <t>в 3.1 р.б.</t>
  </si>
  <si>
    <t>в 2.3 р.б.</t>
  </si>
  <si>
    <t>в 4.9 р.б.</t>
  </si>
  <si>
    <t>в 4.4 р.б.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</si>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</sst>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205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9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horizontal="left" vertical="top" wrapText="1"/>
    </xf>
    <xf numFmtId="0" fontId="59" fillId="0" borderId="12" xfId="0" applyFont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9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SheetLayoutView="100" workbookViewId="0" topLeftCell="A1">
      <selection activeCell="A59" sqref="A59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22" t="s">
        <v>89</v>
      </c>
      <c r="B2" s="122"/>
      <c r="C2" s="122"/>
      <c r="D2" s="122"/>
      <c r="E2" s="122"/>
      <c r="F2" s="122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110</v>
      </c>
      <c r="D4" s="74" t="s">
        <v>111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781895.6</v>
      </c>
      <c r="D7" s="46">
        <v>793748.739</v>
      </c>
      <c r="E7" s="47">
        <f>D7/B7*100</f>
        <v>55.590484924887065</v>
      </c>
      <c r="F7" s="48">
        <f>D7/C7*100</f>
        <v>101.515949060207</v>
      </c>
    </row>
    <row r="8" spans="1:6" ht="15">
      <c r="A8" s="57" t="s">
        <v>49</v>
      </c>
      <c r="B8" s="49">
        <v>2250</v>
      </c>
      <c r="C8" s="45">
        <v>1057</v>
      </c>
      <c r="D8" s="46">
        <v>1182.893</v>
      </c>
      <c r="E8" s="47">
        <f aca="true" t="shared" si="0" ref="E8:E54">D8/B8*100</f>
        <v>52.57302222222222</v>
      </c>
      <c r="F8" s="48">
        <f aca="true" t="shared" si="1" ref="F8:F54">D8/C8*100</f>
        <v>111.91040681173132</v>
      </c>
    </row>
    <row r="9" spans="1:6" ht="15">
      <c r="A9" s="56" t="s">
        <v>64</v>
      </c>
      <c r="B9" s="49">
        <v>173790</v>
      </c>
      <c r="C9" s="45">
        <v>89990</v>
      </c>
      <c r="D9" s="46">
        <v>101097.028</v>
      </c>
      <c r="E9" s="47">
        <f t="shared" si="0"/>
        <v>58.17194775303528</v>
      </c>
      <c r="F9" s="48">
        <f t="shared" si="1"/>
        <v>112.34251361262363</v>
      </c>
    </row>
    <row r="10" spans="1:6" ht="15">
      <c r="A10" s="57" t="s">
        <v>43</v>
      </c>
      <c r="B10" s="50">
        <f>B11+B15+B17</f>
        <v>629050</v>
      </c>
      <c r="C10" s="50">
        <f>C11+C15+C17</f>
        <v>358068</v>
      </c>
      <c r="D10" s="50">
        <f>D11+D15+D16+D17</f>
        <v>296939.099</v>
      </c>
      <c r="E10" s="47">
        <f t="shared" si="0"/>
        <v>47.20437151259836</v>
      </c>
      <c r="F10" s="48">
        <f t="shared" si="1"/>
        <v>82.92813069025995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197649.69999999998</v>
      </c>
      <c r="D11" s="53">
        <f>SUM(D12:D14)</f>
        <v>147755.72</v>
      </c>
      <c r="E11" s="47">
        <f t="shared" si="0"/>
        <v>42.081259968102074</v>
      </c>
      <c r="F11" s="48">
        <f t="shared" si="1"/>
        <v>74.75635935698361</v>
      </c>
    </row>
    <row r="12" spans="1:6" s="12" customFormat="1" ht="30.75">
      <c r="A12" s="51" t="s">
        <v>45</v>
      </c>
      <c r="B12" s="52">
        <v>27890</v>
      </c>
      <c r="C12" s="53">
        <v>18931.3</v>
      </c>
      <c r="D12" s="54">
        <v>15451.074</v>
      </c>
      <c r="E12" s="47">
        <f t="shared" si="0"/>
        <v>55.4000501972033</v>
      </c>
      <c r="F12" s="48">
        <f t="shared" si="1"/>
        <v>81.61655036896569</v>
      </c>
    </row>
    <row r="13" spans="1:6" s="12" customFormat="1" ht="15">
      <c r="A13" s="51" t="s">
        <v>24</v>
      </c>
      <c r="B13" s="52">
        <v>319830</v>
      </c>
      <c r="C13" s="53">
        <v>177125</v>
      </c>
      <c r="D13" s="54">
        <v>130419.668</v>
      </c>
      <c r="E13" s="47">
        <f t="shared" si="0"/>
        <v>40.777809461276306</v>
      </c>
      <c r="F13" s="48">
        <f t="shared" si="1"/>
        <v>73.63142865208187</v>
      </c>
    </row>
    <row r="14" spans="1:6" s="12" customFormat="1" ht="15">
      <c r="A14" s="51" t="s">
        <v>25</v>
      </c>
      <c r="B14" s="52">
        <v>3400</v>
      </c>
      <c r="C14" s="53">
        <v>1593.4</v>
      </c>
      <c r="D14" s="81">
        <v>1884.978</v>
      </c>
      <c r="E14" s="47">
        <f t="shared" si="0"/>
        <v>55.44052941176471</v>
      </c>
      <c r="F14" s="48">
        <f t="shared" si="1"/>
        <v>118.29910882389858</v>
      </c>
    </row>
    <row r="15" spans="1:6" s="12" customFormat="1" ht="15">
      <c r="A15" s="55" t="s">
        <v>26</v>
      </c>
      <c r="B15" s="52">
        <v>350</v>
      </c>
      <c r="C15" s="53">
        <v>168.3</v>
      </c>
      <c r="D15" s="54">
        <v>229.572</v>
      </c>
      <c r="E15" s="47">
        <f t="shared" si="0"/>
        <v>65.59200000000001</v>
      </c>
      <c r="F15" s="48">
        <f t="shared" si="1"/>
        <v>136.40641711229947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160250</v>
      </c>
      <c r="D17" s="54">
        <v>148961.013</v>
      </c>
      <c r="E17" s="47">
        <f t="shared" si="0"/>
        <v>53.66417357158297</v>
      </c>
      <c r="F17" s="48">
        <f t="shared" si="1"/>
        <v>92.9553903276131</v>
      </c>
    </row>
    <row r="18" spans="1:6" s="12" customFormat="1" ht="30.75">
      <c r="A18" s="56" t="s">
        <v>90</v>
      </c>
      <c r="B18" s="52"/>
      <c r="C18" s="53"/>
      <c r="D18" s="46">
        <v>7561.644</v>
      </c>
      <c r="E18" s="47"/>
      <c r="F18" s="48"/>
    </row>
    <row r="19" spans="1:6" ht="15">
      <c r="A19" s="56" t="s">
        <v>28</v>
      </c>
      <c r="B19" s="49">
        <v>500</v>
      </c>
      <c r="C19" s="45">
        <v>212.7</v>
      </c>
      <c r="D19" s="44">
        <v>586.658</v>
      </c>
      <c r="E19" s="47">
        <f t="shared" si="0"/>
        <v>117.33160000000001</v>
      </c>
      <c r="F19" s="48" t="s">
        <v>113</v>
      </c>
    </row>
    <row r="20" spans="1:6" ht="30.75">
      <c r="A20" s="56" t="s">
        <v>60</v>
      </c>
      <c r="B20" s="49">
        <v>30390</v>
      </c>
      <c r="C20" s="45">
        <v>15724.2</v>
      </c>
      <c r="D20" s="46">
        <v>16988.92</v>
      </c>
      <c r="E20" s="47">
        <f t="shared" si="0"/>
        <v>55.90299440605462</v>
      </c>
      <c r="F20" s="48">
        <f t="shared" si="1"/>
        <v>108.04314368934507</v>
      </c>
    </row>
    <row r="21" spans="1:6" ht="62.25">
      <c r="A21" s="56" t="s">
        <v>29</v>
      </c>
      <c r="B21" s="49">
        <v>10000</v>
      </c>
      <c r="C21" s="45">
        <v>5764</v>
      </c>
      <c r="D21" s="46">
        <v>5924.299</v>
      </c>
      <c r="E21" s="47">
        <f t="shared" si="0"/>
        <v>59.24298999999999</v>
      </c>
      <c r="F21" s="48">
        <f t="shared" si="1"/>
        <v>102.7810374739764</v>
      </c>
    </row>
    <row r="22" spans="1:6" ht="15">
      <c r="A22" s="56" t="s">
        <v>30</v>
      </c>
      <c r="B22" s="49">
        <v>650</v>
      </c>
      <c r="C22" s="45">
        <v>350.3</v>
      </c>
      <c r="D22" s="46">
        <v>221.806</v>
      </c>
      <c r="E22" s="47">
        <f t="shared" si="0"/>
        <v>34.124</v>
      </c>
      <c r="F22" s="48">
        <f t="shared" si="1"/>
        <v>63.318869540393955</v>
      </c>
    </row>
    <row r="23" spans="1:6" ht="15">
      <c r="A23" s="57" t="s">
        <v>31</v>
      </c>
      <c r="B23" s="49">
        <v>4000</v>
      </c>
      <c r="C23" s="45">
        <v>2350</v>
      </c>
      <c r="D23" s="44">
        <v>4685.359</v>
      </c>
      <c r="E23" s="47">
        <f t="shared" si="0"/>
        <v>117.133975</v>
      </c>
      <c r="F23" s="48" t="s">
        <v>107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1228936.4450000003</v>
      </c>
      <c r="E24" s="83">
        <f t="shared" si="0"/>
        <v>53.93667905796848</v>
      </c>
      <c r="F24" s="84">
        <f t="shared" si="1"/>
        <v>97.89110194758408</v>
      </c>
    </row>
    <row r="25" spans="1:6" ht="15">
      <c r="A25" s="57" t="s">
        <v>33</v>
      </c>
      <c r="B25" s="49">
        <f>SUM(B26:B41)</f>
        <v>2064483.2520000003</v>
      </c>
      <c r="C25" s="45">
        <f>SUM(C26:C41)</f>
        <v>1369251.351</v>
      </c>
      <c r="D25" s="45">
        <f>SUM(D26:D41)</f>
        <v>1281110.69</v>
      </c>
      <c r="E25" s="47">
        <f t="shared" si="0"/>
        <v>62.054787257726794</v>
      </c>
      <c r="F25" s="48">
        <f t="shared" si="1"/>
        <v>93.56285747422278</v>
      </c>
    </row>
    <row r="26" spans="1:6" ht="67.5" customHeight="1">
      <c r="A26" s="110" t="s">
        <v>98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ht="35.25" customHeight="1">
      <c r="A27" s="78" t="s">
        <v>34</v>
      </c>
      <c r="B27" s="108">
        <v>411622.4</v>
      </c>
      <c r="C27" s="53">
        <v>270024.4</v>
      </c>
      <c r="D27" s="61">
        <v>261791.95</v>
      </c>
      <c r="E27" s="47">
        <f t="shared" si="0"/>
        <v>63.6000251686983</v>
      </c>
      <c r="F27" s="48">
        <f t="shared" si="1"/>
        <v>96.95121996382548</v>
      </c>
    </row>
    <row r="28" spans="1:6" ht="34.5" customHeight="1">
      <c r="A28" s="78" t="s">
        <v>35</v>
      </c>
      <c r="B28" s="108">
        <v>428684.4</v>
      </c>
      <c r="C28" s="53">
        <v>269372.9</v>
      </c>
      <c r="D28" s="61">
        <v>250131.95</v>
      </c>
      <c r="E28" s="47">
        <f t="shared" si="0"/>
        <v>58.34874093855527</v>
      </c>
      <c r="F28" s="48">
        <f t="shared" si="1"/>
        <v>92.85713225049736</v>
      </c>
    </row>
    <row r="29" spans="1:6" ht="66" customHeight="1">
      <c r="A29" s="78" t="s">
        <v>112</v>
      </c>
      <c r="B29" s="108"/>
      <c r="C29" s="53"/>
      <c r="D29" s="61">
        <v>2424</v>
      </c>
      <c r="E29" s="47"/>
      <c r="F29" s="48"/>
    </row>
    <row r="30" spans="1:6" ht="180" customHeight="1">
      <c r="A30" s="111" t="s">
        <v>69</v>
      </c>
      <c r="B30" s="115">
        <v>532770.3</v>
      </c>
      <c r="C30" s="53">
        <v>437356.057</v>
      </c>
      <c r="D30" s="61">
        <v>427823.59</v>
      </c>
      <c r="E30" s="47">
        <f t="shared" si="0"/>
        <v>80.301696622353</v>
      </c>
      <c r="F30" s="48">
        <f t="shared" si="1"/>
        <v>97.82043329515385</v>
      </c>
    </row>
    <row r="31" spans="1:6" ht="99.75" customHeight="1">
      <c r="A31" s="112" t="s">
        <v>70</v>
      </c>
      <c r="B31" s="116">
        <v>1136.5</v>
      </c>
      <c r="C31" s="53">
        <v>867.5</v>
      </c>
      <c r="D31" s="61">
        <v>773.5</v>
      </c>
      <c r="E31" s="47">
        <f t="shared" si="0"/>
        <v>68.0598328200616</v>
      </c>
      <c r="F31" s="48">
        <f t="shared" si="1"/>
        <v>89.164265129683</v>
      </c>
    </row>
    <row r="32" spans="1:6" ht="286.5" customHeight="1">
      <c r="A32" s="113" t="s">
        <v>71</v>
      </c>
      <c r="B32" s="116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ht="300" customHeight="1">
      <c r="A33" s="113" t="s">
        <v>103</v>
      </c>
      <c r="B33" s="116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ht="223.5" customHeight="1">
      <c r="A34" s="113" t="s">
        <v>72</v>
      </c>
      <c r="B34" s="116">
        <v>4359.6</v>
      </c>
      <c r="C34" s="60">
        <v>2489.914</v>
      </c>
      <c r="D34" s="61">
        <v>2112.084</v>
      </c>
      <c r="E34" s="47">
        <f t="shared" si="0"/>
        <v>48.44673823286539</v>
      </c>
      <c r="F34" s="48">
        <f t="shared" si="1"/>
        <v>84.82558032124803</v>
      </c>
    </row>
    <row r="35" spans="1:6" ht="64.5" customHeight="1">
      <c r="A35" s="113" t="s">
        <v>94</v>
      </c>
      <c r="B35" s="116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ht="81" customHeight="1">
      <c r="A36" s="113" t="s">
        <v>101</v>
      </c>
      <c r="B36" s="116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ht="96" customHeight="1">
      <c r="A37" s="113" t="s">
        <v>102</v>
      </c>
      <c r="B37" s="116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ht="63" customHeight="1">
      <c r="A38" s="113" t="s">
        <v>75</v>
      </c>
      <c r="B38" s="108">
        <v>38867.2</v>
      </c>
      <c r="C38" s="53">
        <v>22264.7</v>
      </c>
      <c r="D38" s="61">
        <v>19865.15</v>
      </c>
      <c r="E38" s="47">
        <f t="shared" si="0"/>
        <v>51.110319240902356</v>
      </c>
      <c r="F38" s="48">
        <f t="shared" si="1"/>
        <v>89.22262595049563</v>
      </c>
    </row>
    <row r="39" spans="1:6" ht="64.5" customHeight="1">
      <c r="A39" s="113" t="s">
        <v>95</v>
      </c>
      <c r="B39" s="108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1.75" customHeight="1">
      <c r="A40" s="113" t="s">
        <v>73</v>
      </c>
      <c r="B40" s="116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20.25" customHeight="1">
      <c r="A41" s="114" t="s">
        <v>74</v>
      </c>
      <c r="B41" s="108">
        <v>7340.803</v>
      </c>
      <c r="C41" s="53">
        <v>3904.371</v>
      </c>
      <c r="D41" s="61">
        <v>3393.566</v>
      </c>
      <c r="E41" s="47">
        <f t="shared" si="0"/>
        <v>46.22881175261072</v>
      </c>
      <c r="F41" s="48">
        <f t="shared" si="1"/>
        <v>86.91709881053823</v>
      </c>
    </row>
    <row r="42" spans="1:6" s="10" customFormat="1" ht="15">
      <c r="A42" s="105" t="s">
        <v>36</v>
      </c>
      <c r="B42" s="59">
        <f>B24+B25</f>
        <v>4342963.252</v>
      </c>
      <c r="C42" s="62">
        <f>C24+C25</f>
        <v>2624663.151</v>
      </c>
      <c r="D42" s="63">
        <f>D24+D25</f>
        <v>2510047.1350000002</v>
      </c>
      <c r="E42" s="83">
        <f t="shared" si="0"/>
        <v>57.795725852482995</v>
      </c>
      <c r="F42" s="84">
        <f t="shared" si="1"/>
        <v>95.63311520732361</v>
      </c>
    </row>
    <row r="43" spans="1:6" ht="15">
      <c r="A43" s="105" t="s">
        <v>37</v>
      </c>
      <c r="B43" s="49"/>
      <c r="C43" s="62"/>
      <c r="D43" s="64"/>
      <c r="E43" s="47"/>
      <c r="F43" s="48"/>
    </row>
    <row r="44" spans="1:6" ht="46.5">
      <c r="A44" s="109" t="s">
        <v>93</v>
      </c>
      <c r="B44" s="49"/>
      <c r="C44" s="62"/>
      <c r="D44" s="64">
        <v>-0.487</v>
      </c>
      <c r="E44" s="47"/>
      <c r="F44" s="48"/>
    </row>
    <row r="45" spans="1:6" ht="15">
      <c r="A45" s="56" t="s">
        <v>27</v>
      </c>
      <c r="B45" s="49">
        <v>535</v>
      </c>
      <c r="C45" s="102">
        <v>356.9</v>
      </c>
      <c r="D45" s="64">
        <v>588.437</v>
      </c>
      <c r="E45" s="47">
        <f t="shared" si="0"/>
        <v>109.98822429906542</v>
      </c>
      <c r="F45" s="48">
        <f t="shared" si="1"/>
        <v>164.8744746427571</v>
      </c>
    </row>
    <row r="46" spans="1:6" ht="81.75" customHeight="1">
      <c r="A46" s="56" t="s">
        <v>38</v>
      </c>
      <c r="B46" s="49">
        <v>710</v>
      </c>
      <c r="C46" s="102">
        <v>210.8</v>
      </c>
      <c r="D46" s="49">
        <v>928.367</v>
      </c>
      <c r="E46" s="47">
        <f t="shared" si="0"/>
        <v>130.75591549295774</v>
      </c>
      <c r="F46" s="48" t="s">
        <v>117</v>
      </c>
    </row>
    <row r="47" spans="1:6" s="15" customFormat="1" ht="81" customHeight="1">
      <c r="A47" s="103" t="s">
        <v>67</v>
      </c>
      <c r="B47" s="49">
        <v>186</v>
      </c>
      <c r="C47" s="102">
        <v>62</v>
      </c>
      <c r="D47" s="49">
        <v>113.622</v>
      </c>
      <c r="E47" s="47">
        <f t="shared" si="0"/>
        <v>61.08709677419355</v>
      </c>
      <c r="F47" s="48">
        <f t="shared" si="1"/>
        <v>183.26129032258066</v>
      </c>
    </row>
    <row r="48" spans="1:6" s="14" customFormat="1" ht="46.5">
      <c r="A48" s="56" t="s">
        <v>39</v>
      </c>
      <c r="B48" s="49">
        <v>2500</v>
      </c>
      <c r="C48" s="102">
        <v>1475</v>
      </c>
      <c r="D48" s="49">
        <v>7220.903</v>
      </c>
      <c r="E48" s="117" t="s">
        <v>100</v>
      </c>
      <c r="F48" s="48" t="s">
        <v>116</v>
      </c>
    </row>
    <row r="49" spans="1:6" s="21" customFormat="1" ht="34.5" customHeight="1">
      <c r="A49" s="104" t="s">
        <v>50</v>
      </c>
      <c r="B49" s="49">
        <v>2000</v>
      </c>
      <c r="C49" s="102">
        <v>1000</v>
      </c>
      <c r="D49" s="49"/>
      <c r="E49" s="47"/>
      <c r="F49" s="48"/>
    </row>
    <row r="50" spans="1:6" ht="15">
      <c r="A50" s="56" t="s">
        <v>53</v>
      </c>
      <c r="B50" s="80">
        <v>2000</v>
      </c>
      <c r="C50" s="65">
        <v>1460</v>
      </c>
      <c r="D50" s="65">
        <v>4592.694</v>
      </c>
      <c r="E50" s="117" t="s">
        <v>115</v>
      </c>
      <c r="F50" s="48" t="s">
        <v>114</v>
      </c>
    </row>
    <row r="51" spans="1:6" s="10" customFormat="1" ht="15">
      <c r="A51" s="79" t="s">
        <v>40</v>
      </c>
      <c r="B51" s="59">
        <f>SUM(B45:B50)</f>
        <v>7931</v>
      </c>
      <c r="C51" s="59">
        <f>SUM(C45:C50)</f>
        <v>4564.7</v>
      </c>
      <c r="D51" s="59">
        <f>SUM(D44:D50)</f>
        <v>13443.536</v>
      </c>
      <c r="E51" s="83">
        <f t="shared" si="0"/>
        <v>169.50619089648217</v>
      </c>
      <c r="F51" s="84" t="s">
        <v>100</v>
      </c>
    </row>
    <row r="52" spans="1:6" s="82" customFormat="1" ht="15">
      <c r="A52" s="79" t="s">
        <v>41</v>
      </c>
      <c r="B52" s="59">
        <f>B42+B51</f>
        <v>4350894.252</v>
      </c>
      <c r="C52" s="59">
        <f>C42+C51</f>
        <v>2629227.8510000003</v>
      </c>
      <c r="D52" s="59">
        <f>D42+D51</f>
        <v>2523490.671</v>
      </c>
      <c r="E52" s="83">
        <f t="shared" si="0"/>
        <v>57.999356565377624</v>
      </c>
      <c r="F52" s="84">
        <f t="shared" si="1"/>
        <v>95.97839419053072</v>
      </c>
    </row>
    <row r="53" spans="1:6" s="101" customFormat="1" ht="46.5">
      <c r="A53" s="118" t="s">
        <v>46</v>
      </c>
      <c r="B53" s="119">
        <v>2136</v>
      </c>
      <c r="C53" s="119">
        <v>1100</v>
      </c>
      <c r="D53" s="45">
        <v>2228.82</v>
      </c>
      <c r="E53" s="47">
        <f t="shared" si="0"/>
        <v>104.34550561797752</v>
      </c>
      <c r="F53" s="120" t="s">
        <v>107</v>
      </c>
    </row>
    <row r="54" spans="1:6" s="10" customFormat="1" ht="15">
      <c r="A54" s="58" t="s">
        <v>42</v>
      </c>
      <c r="B54" s="59">
        <f>B52+B53</f>
        <v>4353030.252</v>
      </c>
      <c r="C54" s="66">
        <f>C52+C53</f>
        <v>2630327.8510000003</v>
      </c>
      <c r="D54" s="59">
        <f>D52+D53</f>
        <v>2525719.491</v>
      </c>
      <c r="E54" s="83">
        <f t="shared" si="0"/>
        <v>58.02209828060712</v>
      </c>
      <c r="F54" s="84">
        <f t="shared" si="1"/>
        <v>96.02299158410119</v>
      </c>
    </row>
    <row r="55" spans="3:6" ht="12.75">
      <c r="C55" s="9"/>
      <c r="D55" s="23"/>
      <c r="E55" s="9"/>
      <c r="F55" s="9"/>
    </row>
    <row r="57" spans="1:2" ht="12.75">
      <c r="A57" s="16"/>
      <c r="B57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74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57" sqref="A57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22" t="s">
        <v>88</v>
      </c>
      <c r="B2" s="122"/>
      <c r="C2" s="122"/>
      <c r="D2" s="122"/>
      <c r="E2" s="122"/>
      <c r="F2" s="122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109</v>
      </c>
      <c r="D4" s="30" t="s">
        <v>108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781895.6</v>
      </c>
      <c r="D7" s="46">
        <v>793748.739</v>
      </c>
      <c r="E7" s="47">
        <f>D7/B7*100</f>
        <v>55.590484924887065</v>
      </c>
      <c r="F7" s="48">
        <f>D7/C7*100</f>
        <v>101.515949060207</v>
      </c>
    </row>
    <row r="8" spans="1:6" ht="15">
      <c r="A8" s="85" t="s">
        <v>1</v>
      </c>
      <c r="B8" s="49">
        <v>2250</v>
      </c>
      <c r="C8" s="45">
        <v>1057</v>
      </c>
      <c r="D8" s="46">
        <v>1182.893</v>
      </c>
      <c r="E8" s="47">
        <f aca="true" t="shared" si="0" ref="E8:E54">D8/B8*100</f>
        <v>52.57302222222222</v>
      </c>
      <c r="F8" s="48">
        <f aca="true" t="shared" si="1" ref="F8:F54">D8/C8*100</f>
        <v>111.91040681173132</v>
      </c>
    </row>
    <row r="9" spans="1:6" ht="15">
      <c r="A9" s="86" t="s">
        <v>65</v>
      </c>
      <c r="B9" s="49">
        <v>173790</v>
      </c>
      <c r="C9" s="45">
        <v>89990</v>
      </c>
      <c r="D9" s="46">
        <v>101097.028</v>
      </c>
      <c r="E9" s="47">
        <f t="shared" si="0"/>
        <v>58.17194775303528</v>
      </c>
      <c r="F9" s="48">
        <f t="shared" si="1"/>
        <v>112.34251361262363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358068</v>
      </c>
      <c r="D10" s="50">
        <f>D11+D15+D16+D17</f>
        <v>296939.099</v>
      </c>
      <c r="E10" s="47">
        <f t="shared" si="0"/>
        <v>47.20437151259836</v>
      </c>
      <c r="F10" s="48">
        <f t="shared" si="1"/>
        <v>82.92813069025995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197649.69999999998</v>
      </c>
      <c r="D11" s="53">
        <f>SUM(D12:D14)</f>
        <v>147755.72</v>
      </c>
      <c r="E11" s="47">
        <f t="shared" si="0"/>
        <v>42.081259968102074</v>
      </c>
      <c r="F11" s="48">
        <f t="shared" si="1"/>
        <v>74.75635935698361</v>
      </c>
    </row>
    <row r="12" spans="1:6" s="13" customFormat="1" ht="30.75">
      <c r="A12" s="88" t="s">
        <v>18</v>
      </c>
      <c r="B12" s="52">
        <v>27890</v>
      </c>
      <c r="C12" s="53">
        <v>18931.3</v>
      </c>
      <c r="D12" s="54">
        <v>15451.074</v>
      </c>
      <c r="E12" s="47">
        <f t="shared" si="0"/>
        <v>55.4000501972033</v>
      </c>
      <c r="F12" s="48">
        <f t="shared" si="1"/>
        <v>81.61655036896569</v>
      </c>
    </row>
    <row r="13" spans="1:6" s="13" customFormat="1" ht="15">
      <c r="A13" s="89" t="s">
        <v>62</v>
      </c>
      <c r="B13" s="52">
        <v>319830</v>
      </c>
      <c r="C13" s="53">
        <v>177125</v>
      </c>
      <c r="D13" s="54">
        <v>130419.668</v>
      </c>
      <c r="E13" s="47">
        <f t="shared" si="0"/>
        <v>40.777809461276306</v>
      </c>
      <c r="F13" s="48">
        <f t="shared" si="1"/>
        <v>73.63142865208187</v>
      </c>
    </row>
    <row r="14" spans="1:6" s="13" customFormat="1" ht="15">
      <c r="A14" s="87" t="s">
        <v>15</v>
      </c>
      <c r="B14" s="52">
        <v>3400</v>
      </c>
      <c r="C14" s="53">
        <v>1593.4</v>
      </c>
      <c r="D14" s="81">
        <v>1884.978</v>
      </c>
      <c r="E14" s="47">
        <f t="shared" si="0"/>
        <v>55.44052941176471</v>
      </c>
      <c r="F14" s="48">
        <f t="shared" si="1"/>
        <v>118.29910882389858</v>
      </c>
    </row>
    <row r="15" spans="1:6" s="13" customFormat="1" ht="15">
      <c r="A15" s="90" t="s">
        <v>2</v>
      </c>
      <c r="B15" s="52">
        <v>350</v>
      </c>
      <c r="C15" s="53">
        <v>168.3</v>
      </c>
      <c r="D15" s="54">
        <v>229.572</v>
      </c>
      <c r="E15" s="47">
        <f t="shared" si="0"/>
        <v>65.59200000000001</v>
      </c>
      <c r="F15" s="48">
        <f t="shared" si="1"/>
        <v>136.40641711229947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160250</v>
      </c>
      <c r="D17" s="54">
        <v>148961.013</v>
      </c>
      <c r="E17" s="47">
        <f t="shared" si="0"/>
        <v>53.66417357158297</v>
      </c>
      <c r="F17" s="48">
        <f t="shared" si="1"/>
        <v>92.9553903276131</v>
      </c>
    </row>
    <row r="18" spans="1:6" s="13" customFormat="1" ht="30.75">
      <c r="A18" s="91" t="s">
        <v>91</v>
      </c>
      <c r="B18" s="52"/>
      <c r="C18" s="53"/>
      <c r="D18" s="46">
        <v>7561.644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212.7</v>
      </c>
      <c r="D19" s="44">
        <v>586.658</v>
      </c>
      <c r="E19" s="47">
        <f t="shared" si="0"/>
        <v>117.33160000000001</v>
      </c>
      <c r="F19" s="48" t="s">
        <v>113</v>
      </c>
    </row>
    <row r="20" spans="1:6" ht="30.75">
      <c r="A20" s="91" t="s">
        <v>61</v>
      </c>
      <c r="B20" s="49">
        <v>30390</v>
      </c>
      <c r="C20" s="45">
        <v>15724.2</v>
      </c>
      <c r="D20" s="46">
        <v>16988.92</v>
      </c>
      <c r="E20" s="47">
        <f t="shared" si="0"/>
        <v>55.90299440605462</v>
      </c>
      <c r="F20" s="48">
        <f t="shared" si="1"/>
        <v>108.04314368934507</v>
      </c>
    </row>
    <row r="21" spans="1:6" ht="78">
      <c r="A21" s="91" t="s">
        <v>19</v>
      </c>
      <c r="B21" s="49">
        <v>10000</v>
      </c>
      <c r="C21" s="45">
        <v>5764</v>
      </c>
      <c r="D21" s="46">
        <v>5924.299</v>
      </c>
      <c r="E21" s="47">
        <f t="shared" si="0"/>
        <v>59.24298999999999</v>
      </c>
      <c r="F21" s="48">
        <f t="shared" si="1"/>
        <v>102.7810374739764</v>
      </c>
    </row>
    <row r="22" spans="1:6" ht="18" customHeight="1">
      <c r="A22" s="91" t="s">
        <v>3</v>
      </c>
      <c r="B22" s="49">
        <v>650</v>
      </c>
      <c r="C22" s="45">
        <v>350.3</v>
      </c>
      <c r="D22" s="46">
        <v>221.806</v>
      </c>
      <c r="E22" s="47">
        <f t="shared" si="0"/>
        <v>34.124</v>
      </c>
      <c r="F22" s="48">
        <f t="shared" si="1"/>
        <v>63.318869540393955</v>
      </c>
    </row>
    <row r="23" spans="1:6" ht="15" customHeight="1">
      <c r="A23" s="92" t="s">
        <v>16</v>
      </c>
      <c r="B23" s="49">
        <v>4000</v>
      </c>
      <c r="C23" s="45">
        <v>2350</v>
      </c>
      <c r="D23" s="44">
        <v>4685.359</v>
      </c>
      <c r="E23" s="47">
        <f t="shared" si="0"/>
        <v>117.133975</v>
      </c>
      <c r="F23" s="48" t="s">
        <v>107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1255411.8</v>
      </c>
      <c r="D24" s="59">
        <f>D7+D8+D9+D10+D19+D20+D21+D22+D23+D18</f>
        <v>1228936.4450000003</v>
      </c>
      <c r="E24" s="83">
        <f t="shared" si="0"/>
        <v>53.93667905796848</v>
      </c>
      <c r="F24" s="84">
        <f t="shared" si="1"/>
        <v>97.89110194758408</v>
      </c>
    </row>
    <row r="25" spans="1:6" s="2" customFormat="1" ht="15">
      <c r="A25" s="92" t="s">
        <v>48</v>
      </c>
      <c r="B25" s="49">
        <f>SUM(B26:B41)</f>
        <v>2064483.2520000003</v>
      </c>
      <c r="C25" s="45">
        <f>SUM(C26:C41)</f>
        <v>1369251.351</v>
      </c>
      <c r="D25" s="45">
        <f>SUM(D26:D41)</f>
        <v>1281110.69</v>
      </c>
      <c r="E25" s="47">
        <f t="shared" si="0"/>
        <v>62.054787257726794</v>
      </c>
      <c r="F25" s="48">
        <f t="shared" si="1"/>
        <v>93.56285747422278</v>
      </c>
    </row>
    <row r="26" spans="1:6" s="2" customFormat="1" ht="78">
      <c r="A26" s="90" t="s">
        <v>99</v>
      </c>
      <c r="B26" s="49">
        <v>3130</v>
      </c>
      <c r="C26" s="45">
        <v>2347.5</v>
      </c>
      <c r="D26" s="53">
        <v>2347.5</v>
      </c>
      <c r="E26" s="47">
        <f t="shared" si="0"/>
        <v>75</v>
      </c>
      <c r="F26" s="48">
        <f t="shared" si="1"/>
        <v>100</v>
      </c>
    </row>
    <row r="27" spans="1:6" s="2" customFormat="1" ht="46.5">
      <c r="A27" s="94" t="s">
        <v>4</v>
      </c>
      <c r="B27" s="108">
        <v>411622.4</v>
      </c>
      <c r="C27" s="53">
        <v>270024.4</v>
      </c>
      <c r="D27" s="61">
        <v>261791.95</v>
      </c>
      <c r="E27" s="47">
        <f t="shared" si="0"/>
        <v>63.6000251686983</v>
      </c>
      <c r="F27" s="48">
        <f t="shared" si="1"/>
        <v>96.95121996382548</v>
      </c>
    </row>
    <row r="28" spans="1:7" s="2" customFormat="1" ht="37.5" customHeight="1">
      <c r="A28" s="94" t="s">
        <v>76</v>
      </c>
      <c r="B28" s="108">
        <v>428684.4</v>
      </c>
      <c r="C28" s="53">
        <v>269372.9</v>
      </c>
      <c r="D28" s="61">
        <v>250131.95</v>
      </c>
      <c r="E28" s="47">
        <f t="shared" si="0"/>
        <v>58.34874093855527</v>
      </c>
      <c r="F28" s="48">
        <f t="shared" si="1"/>
        <v>92.85713225049736</v>
      </c>
      <c r="G28" s="20"/>
    </row>
    <row r="29" spans="1:7" s="2" customFormat="1" ht="67.5" customHeight="1">
      <c r="A29" s="94" t="s">
        <v>118</v>
      </c>
      <c r="B29" s="108"/>
      <c r="C29" s="53"/>
      <c r="D29" s="61">
        <v>2424</v>
      </c>
      <c r="E29" s="47"/>
      <c r="F29" s="48"/>
      <c r="G29" s="20"/>
    </row>
    <row r="30" spans="1:7" s="2" customFormat="1" ht="179.25" customHeight="1">
      <c r="A30" s="106" t="s">
        <v>78</v>
      </c>
      <c r="B30" s="115">
        <v>532770.3</v>
      </c>
      <c r="C30" s="53">
        <v>437356.057</v>
      </c>
      <c r="D30" s="61">
        <v>427823.59</v>
      </c>
      <c r="E30" s="47">
        <f t="shared" si="0"/>
        <v>80.301696622353</v>
      </c>
      <c r="F30" s="48">
        <f t="shared" si="1"/>
        <v>97.82043329515385</v>
      </c>
      <c r="G30" s="20"/>
    </row>
    <row r="31" spans="1:7" s="2" customFormat="1" ht="114" customHeight="1">
      <c r="A31" s="95" t="s">
        <v>77</v>
      </c>
      <c r="B31" s="116">
        <v>1136.5</v>
      </c>
      <c r="C31" s="53">
        <v>867.5</v>
      </c>
      <c r="D31" s="61">
        <v>773.5</v>
      </c>
      <c r="E31" s="47">
        <f t="shared" si="0"/>
        <v>68.0598328200616</v>
      </c>
      <c r="F31" s="48">
        <f t="shared" si="1"/>
        <v>89.164265129683</v>
      </c>
      <c r="G31" s="20"/>
    </row>
    <row r="32" spans="1:6" s="2" customFormat="1" ht="312">
      <c r="A32" s="87" t="s">
        <v>79</v>
      </c>
      <c r="B32" s="116">
        <v>608528.8</v>
      </c>
      <c r="C32" s="60">
        <v>343151</v>
      </c>
      <c r="D32" s="61">
        <v>292974.391</v>
      </c>
      <c r="E32" s="47">
        <f t="shared" si="0"/>
        <v>48.14470424407193</v>
      </c>
      <c r="F32" s="48">
        <f t="shared" si="1"/>
        <v>85.37768824803075</v>
      </c>
    </row>
    <row r="33" spans="1:6" s="2" customFormat="1" ht="296.25">
      <c r="A33" s="87" t="s">
        <v>104</v>
      </c>
      <c r="B33" s="116">
        <v>1043.678</v>
      </c>
      <c r="C33" s="60">
        <v>770.783</v>
      </c>
      <c r="D33" s="61">
        <v>770.783</v>
      </c>
      <c r="E33" s="47">
        <f t="shared" si="0"/>
        <v>73.85256755436063</v>
      </c>
      <c r="F33" s="48">
        <f t="shared" si="1"/>
        <v>100</v>
      </c>
    </row>
    <row r="34" spans="1:6" s="2" customFormat="1" ht="228.75" customHeight="1">
      <c r="A34" s="107" t="s">
        <v>80</v>
      </c>
      <c r="B34" s="116">
        <v>4359.6</v>
      </c>
      <c r="C34" s="60">
        <v>2489.914</v>
      </c>
      <c r="D34" s="61">
        <v>2112.084</v>
      </c>
      <c r="E34" s="47">
        <f t="shared" si="0"/>
        <v>48.44673823286539</v>
      </c>
      <c r="F34" s="48">
        <f t="shared" si="1"/>
        <v>84.82558032124803</v>
      </c>
    </row>
    <row r="35" spans="1:6" s="2" customFormat="1" ht="65.25" customHeight="1">
      <c r="A35" s="107" t="s">
        <v>97</v>
      </c>
      <c r="B35" s="116">
        <v>1096.943</v>
      </c>
      <c r="C35" s="60">
        <v>1096.943</v>
      </c>
      <c r="D35" s="61">
        <v>1096.943</v>
      </c>
      <c r="E35" s="47">
        <f t="shared" si="0"/>
        <v>100</v>
      </c>
      <c r="F35" s="48">
        <f t="shared" si="1"/>
        <v>100</v>
      </c>
    </row>
    <row r="36" spans="1:6" s="2" customFormat="1" ht="85.5" customHeight="1">
      <c r="A36" s="107" t="s">
        <v>105</v>
      </c>
      <c r="B36" s="116">
        <v>5962.19</v>
      </c>
      <c r="C36" s="60">
        <v>3613.88</v>
      </c>
      <c r="D36" s="61">
        <v>3613.88</v>
      </c>
      <c r="E36" s="47">
        <f t="shared" si="0"/>
        <v>60.613298133739455</v>
      </c>
      <c r="F36" s="48">
        <f t="shared" si="1"/>
        <v>100</v>
      </c>
    </row>
    <row r="37" spans="1:6" s="2" customFormat="1" ht="102.75" customHeight="1">
      <c r="A37" s="107" t="s">
        <v>106</v>
      </c>
      <c r="B37" s="116">
        <v>6559.538</v>
      </c>
      <c r="C37" s="60">
        <v>4099.703</v>
      </c>
      <c r="D37" s="61">
        <v>4099.703</v>
      </c>
      <c r="E37" s="47">
        <f t="shared" si="0"/>
        <v>62.49987422894723</v>
      </c>
      <c r="F37" s="48">
        <f t="shared" si="1"/>
        <v>100</v>
      </c>
    </row>
    <row r="38" spans="1:6" s="2" customFormat="1" ht="66.75" customHeight="1">
      <c r="A38" s="96" t="s">
        <v>81</v>
      </c>
      <c r="B38" s="108">
        <v>38867.2</v>
      </c>
      <c r="C38" s="53">
        <v>22264.7</v>
      </c>
      <c r="D38" s="61">
        <v>19865.15</v>
      </c>
      <c r="E38" s="47">
        <f t="shared" si="0"/>
        <v>51.110319240902356</v>
      </c>
      <c r="F38" s="48">
        <f t="shared" si="1"/>
        <v>89.22262595049563</v>
      </c>
    </row>
    <row r="39" spans="1:6" s="2" customFormat="1" ht="66.75" customHeight="1">
      <c r="A39" s="96" t="s">
        <v>96</v>
      </c>
      <c r="B39" s="108">
        <v>206.3</v>
      </c>
      <c r="C39" s="53">
        <v>206.3</v>
      </c>
      <c r="D39" s="61">
        <v>206.3</v>
      </c>
      <c r="E39" s="47">
        <f t="shared" si="0"/>
        <v>100</v>
      </c>
      <c r="F39" s="48">
        <f t="shared" si="1"/>
        <v>100</v>
      </c>
    </row>
    <row r="40" spans="1:6" ht="84" customHeight="1">
      <c r="A40" s="97" t="s">
        <v>82</v>
      </c>
      <c r="B40" s="116">
        <v>13174.6</v>
      </c>
      <c r="C40" s="53">
        <v>7685.4</v>
      </c>
      <c r="D40" s="61">
        <v>7685.4</v>
      </c>
      <c r="E40" s="47">
        <f t="shared" si="0"/>
        <v>58.33497791204286</v>
      </c>
      <c r="F40" s="48">
        <f t="shared" si="1"/>
        <v>100</v>
      </c>
    </row>
    <row r="41" spans="1:6" ht="17.25" customHeight="1">
      <c r="A41" s="97" t="s">
        <v>83</v>
      </c>
      <c r="B41" s="108">
        <v>7340.803</v>
      </c>
      <c r="C41" s="53">
        <v>3904.371</v>
      </c>
      <c r="D41" s="61">
        <v>3393.566</v>
      </c>
      <c r="E41" s="47">
        <f t="shared" si="0"/>
        <v>46.22881175261072</v>
      </c>
      <c r="F41" s="48">
        <f t="shared" si="1"/>
        <v>86.91709881053823</v>
      </c>
    </row>
    <row r="42" spans="1:6" ht="15">
      <c r="A42" s="98" t="s">
        <v>12</v>
      </c>
      <c r="B42" s="59">
        <f>B24+B25</f>
        <v>4342963.252</v>
      </c>
      <c r="C42" s="62">
        <f>C24+C25</f>
        <v>2624663.151</v>
      </c>
      <c r="D42" s="63">
        <f>D24+D25</f>
        <v>2510047.1350000002</v>
      </c>
      <c r="E42" s="83">
        <f t="shared" si="0"/>
        <v>57.795725852482995</v>
      </c>
      <c r="F42" s="84">
        <f t="shared" si="1"/>
        <v>95.63311520732361</v>
      </c>
    </row>
    <row r="43" spans="1:6" ht="15">
      <c r="A43" s="98" t="s">
        <v>13</v>
      </c>
      <c r="B43" s="49"/>
      <c r="C43" s="62"/>
      <c r="D43" s="64"/>
      <c r="E43" s="47"/>
      <c r="F43" s="48"/>
    </row>
    <row r="44" spans="1:6" ht="48.75" customHeight="1">
      <c r="A44" s="91" t="s">
        <v>92</v>
      </c>
      <c r="B44" s="49"/>
      <c r="C44" s="62"/>
      <c r="D44" s="64">
        <v>-0.487</v>
      </c>
      <c r="E44" s="47"/>
      <c r="F44" s="48"/>
    </row>
    <row r="45" spans="1:6" s="11" customFormat="1" ht="15">
      <c r="A45" s="91" t="s">
        <v>66</v>
      </c>
      <c r="B45" s="49">
        <v>535</v>
      </c>
      <c r="C45" s="102">
        <v>356.9</v>
      </c>
      <c r="D45" s="64">
        <v>588.437</v>
      </c>
      <c r="E45" s="47">
        <f t="shared" si="0"/>
        <v>109.98822429906542</v>
      </c>
      <c r="F45" s="48">
        <f t="shared" si="1"/>
        <v>164.8744746427571</v>
      </c>
    </row>
    <row r="46" spans="1:6" s="11" customFormat="1" ht="63.75" customHeight="1">
      <c r="A46" s="91" t="s">
        <v>17</v>
      </c>
      <c r="B46" s="49">
        <v>710</v>
      </c>
      <c r="C46" s="102">
        <v>210.8</v>
      </c>
      <c r="D46" s="49">
        <v>928.367</v>
      </c>
      <c r="E46" s="47">
        <f t="shared" si="0"/>
        <v>130.75591549295774</v>
      </c>
      <c r="F46" s="48" t="s">
        <v>117</v>
      </c>
    </row>
    <row r="47" spans="1:6" s="19" customFormat="1" ht="85.5" customHeight="1">
      <c r="A47" s="91" t="s">
        <v>68</v>
      </c>
      <c r="B47" s="49">
        <v>186</v>
      </c>
      <c r="C47" s="102">
        <v>62</v>
      </c>
      <c r="D47" s="49">
        <v>113.622</v>
      </c>
      <c r="E47" s="47">
        <f t="shared" si="0"/>
        <v>61.08709677419355</v>
      </c>
      <c r="F47" s="48">
        <f t="shared" si="1"/>
        <v>183.26129032258066</v>
      </c>
    </row>
    <row r="48" spans="1:6" s="25" customFormat="1" ht="46.5">
      <c r="A48" s="91" t="s">
        <v>5</v>
      </c>
      <c r="B48" s="49">
        <v>2500</v>
      </c>
      <c r="C48" s="102">
        <v>1475</v>
      </c>
      <c r="D48" s="49">
        <v>7220.903</v>
      </c>
      <c r="E48" s="117" t="s">
        <v>100</v>
      </c>
      <c r="F48" s="48" t="s">
        <v>116</v>
      </c>
    </row>
    <row r="49" spans="1:6" ht="46.5">
      <c r="A49" s="99" t="s">
        <v>51</v>
      </c>
      <c r="B49" s="49">
        <v>2000</v>
      </c>
      <c r="C49" s="102">
        <v>1000</v>
      </c>
      <c r="D49" s="49"/>
      <c r="E49" s="47"/>
      <c r="F49" s="48"/>
    </row>
    <row r="50" spans="1:6" s="2" customFormat="1" ht="15">
      <c r="A50" s="91" t="s">
        <v>54</v>
      </c>
      <c r="B50" s="80">
        <v>2000</v>
      </c>
      <c r="C50" s="65">
        <v>1460</v>
      </c>
      <c r="D50" s="65">
        <v>4592.694</v>
      </c>
      <c r="E50" s="117" t="s">
        <v>115</v>
      </c>
      <c r="F50" s="48" t="s">
        <v>114</v>
      </c>
    </row>
    <row r="51" spans="1:6" s="25" customFormat="1" ht="15">
      <c r="A51" s="98" t="s">
        <v>6</v>
      </c>
      <c r="B51" s="59">
        <f>SUM(B45:B50)</f>
        <v>7931</v>
      </c>
      <c r="C51" s="59">
        <f>SUM(C45:C50)</f>
        <v>4564.7</v>
      </c>
      <c r="D51" s="59">
        <f>SUM(D44:D50)</f>
        <v>13443.536</v>
      </c>
      <c r="E51" s="83">
        <f t="shared" si="0"/>
        <v>169.50619089648217</v>
      </c>
      <c r="F51" s="84" t="s">
        <v>100</v>
      </c>
    </row>
    <row r="52" spans="1:6" s="25" customFormat="1" ht="15">
      <c r="A52" s="98" t="s">
        <v>7</v>
      </c>
      <c r="B52" s="59">
        <f>B42+B51</f>
        <v>4350894.252</v>
      </c>
      <c r="C52" s="59">
        <f>C42+C51</f>
        <v>2629227.8510000003</v>
      </c>
      <c r="D52" s="59">
        <f>D42+D51</f>
        <v>2523490.671</v>
      </c>
      <c r="E52" s="83">
        <f t="shared" si="0"/>
        <v>57.999356565377624</v>
      </c>
      <c r="F52" s="84">
        <f t="shared" si="1"/>
        <v>95.97839419053072</v>
      </c>
    </row>
    <row r="53" spans="1:6" s="19" customFormat="1" ht="46.5">
      <c r="A53" s="121" t="s">
        <v>63</v>
      </c>
      <c r="B53" s="119">
        <v>2136</v>
      </c>
      <c r="C53" s="119">
        <v>1100</v>
      </c>
      <c r="D53" s="45">
        <v>2228.82</v>
      </c>
      <c r="E53" s="47">
        <f t="shared" si="0"/>
        <v>104.34550561797752</v>
      </c>
      <c r="F53" s="120" t="s">
        <v>107</v>
      </c>
    </row>
    <row r="54" spans="1:6" ht="15">
      <c r="A54" s="100" t="s">
        <v>14</v>
      </c>
      <c r="B54" s="59">
        <f>B52+B53</f>
        <v>4353030.252</v>
      </c>
      <c r="C54" s="66">
        <f>C52+C53</f>
        <v>2630327.8510000003</v>
      </c>
      <c r="D54" s="59">
        <f>D52+D53</f>
        <v>2525719.491</v>
      </c>
      <c r="E54" s="83">
        <f t="shared" si="0"/>
        <v>58.02209828060712</v>
      </c>
      <c r="F54" s="84">
        <f t="shared" si="1"/>
        <v>96.02299158410119</v>
      </c>
    </row>
    <row r="55" spans="1:6" ht="15">
      <c r="A55" s="28"/>
      <c r="B55" s="28"/>
      <c r="C55" s="67"/>
      <c r="D55" s="28"/>
      <c r="E55" s="28"/>
      <c r="F55" s="68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2018-07-10T07:32:23Z</cp:lastPrinted>
  <dcterms:created xsi:type="dcterms:W3CDTF">2004-07-02T06:40:36Z</dcterms:created>
  <dcterms:modified xsi:type="dcterms:W3CDTF">2018-07-10T07:32:55Z</dcterms:modified>
  <cp:category/>
  <cp:version/>
  <cp:contentType/>
  <cp:contentStatus/>
</cp:coreProperties>
</file>