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2040" windowHeight="1190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'Укр'!$A$2:$F$48</definedName>
  </definedNames>
  <calcPr fullCalcOnLoad="1" refMode="R1C1"/>
</workbook>
</file>

<file path=xl/sharedStrings.xml><?xml version="1.0" encoding="utf-8"?>
<sst xmlns="http://schemas.openxmlformats.org/spreadsheetml/2006/main" count="104" uniqueCount="103">
  <si>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</si>
  <si>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</si>
  <si>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</si>
  <si>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</si>
  <si>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</si>
  <si>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</si>
  <si>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</si>
  <si>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</si>
  <si>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</si>
  <si>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</si>
  <si>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</si>
  <si>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</si>
  <si>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</si>
  <si>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</si>
  <si>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</si>
  <si>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</si>
  <si>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</si>
  <si>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</si>
  <si>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</si>
  <si>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</si>
  <si>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</si>
  <si>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</si>
  <si>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</si>
  <si>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</si>
  <si>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</si>
  <si>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</si>
  <si>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</si>
  <si>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</si>
  <si>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</si>
  <si>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</si>
  <si>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</si>
  <si>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</si>
  <si>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</si>
  <si>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</si>
  <si>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</si>
  <si>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</si>
  <si>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</si>
  <si>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</si>
  <si>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</si>
  <si>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</si>
  <si>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</si>
  <si>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</si>
  <si>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</si>
  <si>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</si>
  <si>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</si>
  <si>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</si>
  <si>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</si>
  <si>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</si>
  <si>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</si>
  <si>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</si>
  <si>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</si>
  <si>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</si>
  <si>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</si>
  <si>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</si>
  <si>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</si>
  <si>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</si>
  <si>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</si>
  <si>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</si>
  <si>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</si>
  <si>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</si>
  <si>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</si>
  <si>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</si>
  <si>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</si>
  <si>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</si>
  <si>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</si>
  <si>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</si>
  <si>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</si>
  <si>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</si>
  <si>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</si>
  <si>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</si>
  <si>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</si>
  <si>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</si>
  <si>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</si>
  <si>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</si>
  <si>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</si>
  <si>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</si>
  <si>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</si>
  <si>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</si>
  <si>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</si>
  <si>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</si>
  <si>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</si>
  <si>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</si>
  <si>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</si>
  <si>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</si>
  <si>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</si>
  <si>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 xml:space="preserve">Субвенція з державного бюджету місцевим бюджетам 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</si>
  <si>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</si>
  <si>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</si>
  <si>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</si>
  <si>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</si>
  <si>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</si>
  <si>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</si>
  <si>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</si>
  <si>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Щотижнева інформація про надходження до міського бюджету м. Миколаєва за  
2019 рік (без власних надходжень бюджетних установ)</t>
  </si>
  <si>
    <t>План на           січень - лютий з урахуванням змін, 
тис. грн.</t>
  </si>
  <si>
    <t>Надійшло           з 01 січня            по 04 лютого,            тис. грн.</t>
  </si>
  <si>
    <t>Еженедельная информация о поступлениях в городской бюджет г. Николаева 
за 2019 год (без собственных поступлений бюджетных учреждений )</t>
  </si>
  <si>
    <t>План на               январь - февраль с учетом изменений,       тыс. грн.</t>
  </si>
  <si>
    <t xml:space="preserve">Поступило          с 01 января           по 04 февраля,
тыс. грн. </t>
  </si>
  <si>
    <t>1,6р.б.</t>
  </si>
  <si>
    <t>1,4р.б.</t>
  </si>
  <si>
    <t xml:space="preserve">Субвенция из государственного бюджета местным бюджетам </t>
  </si>
  <si>
    <t>1,6р.б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</si>
</sst>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205" fontId="18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204" fontId="16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/>
    </xf>
    <xf numFmtId="0" fontId="20" fillId="0" borderId="12" xfId="0" applyNumberFormat="1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18" fillId="0" borderId="12" xfId="0" applyFont="1" applyFill="1" applyBorder="1" applyAlignment="1">
      <alignment horizontal="left" wrapText="1"/>
    </xf>
    <xf numFmtId="204" fontId="22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  <xf numFmtId="204" fontId="18" fillId="0" borderId="12" xfId="0" applyNumberFormat="1" applyFont="1" applyFill="1" applyBorder="1" applyAlignment="1">
      <alignment horizontal="right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zoomScaleSheetLayoutView="100" workbookViewId="0" topLeftCell="A31">
      <selection activeCell="A33" sqref="A33:IV33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6.00390625" style="0" customWidth="1"/>
    <col min="4" max="4" width="15.50390625" style="23" customWidth="1"/>
    <col min="5" max="5" width="14.75390625" style="0" customWidth="1"/>
    <col min="6" max="6" width="16.25390625" style="0" customWidth="1"/>
  </cols>
  <sheetData>
    <row r="1" spans="1:6" ht="18" customHeight="1">
      <c r="A1" s="7"/>
      <c r="B1" s="17"/>
      <c r="C1" s="7"/>
      <c r="D1" s="21"/>
      <c r="E1" s="7"/>
      <c r="F1" s="6"/>
    </row>
    <row r="2" spans="1:6" ht="37.5" customHeight="1">
      <c r="A2" s="115" t="s">
        <v>93</v>
      </c>
      <c r="B2" s="115"/>
      <c r="C2" s="115"/>
      <c r="D2" s="115"/>
      <c r="E2" s="115"/>
      <c r="F2" s="115"/>
    </row>
    <row r="3" spans="1:6" ht="15">
      <c r="A3" s="25"/>
      <c r="B3" s="64"/>
      <c r="C3" s="26"/>
      <c r="D3" s="65"/>
      <c r="E3" s="27"/>
      <c r="F3" s="28"/>
    </row>
    <row r="4" spans="1:6" ht="93" customHeight="1">
      <c r="A4" s="66" t="s">
        <v>19</v>
      </c>
      <c r="B4" s="67" t="s">
        <v>89</v>
      </c>
      <c r="C4" s="68" t="s">
        <v>94</v>
      </c>
      <c r="D4" s="69" t="s">
        <v>95</v>
      </c>
      <c r="E4" s="70" t="s">
        <v>51</v>
      </c>
      <c r="F4" s="71" t="s">
        <v>52</v>
      </c>
    </row>
    <row r="5" spans="1:6" ht="49.5" customHeight="1" hidden="1">
      <c r="A5" s="66"/>
      <c r="B5" s="67"/>
      <c r="C5" s="68"/>
      <c r="D5" s="69"/>
      <c r="E5" s="70"/>
      <c r="F5" s="71"/>
    </row>
    <row r="6" spans="1:6" ht="15">
      <c r="A6" s="37" t="s">
        <v>20</v>
      </c>
      <c r="B6" s="38"/>
      <c r="C6" s="39"/>
      <c r="D6" s="40"/>
      <c r="E6" s="41"/>
      <c r="F6" s="42"/>
    </row>
    <row r="7" spans="1:6" ht="15">
      <c r="A7" s="72" t="s">
        <v>21</v>
      </c>
      <c r="B7" s="43">
        <v>1972484</v>
      </c>
      <c r="C7" s="43">
        <v>269610</v>
      </c>
      <c r="D7" s="45">
        <v>134931.852</v>
      </c>
      <c r="E7" s="46">
        <f>D7/B7*100</f>
        <v>6.840707047560336</v>
      </c>
      <c r="F7" s="47">
        <f>D7/C7*100</f>
        <v>50.04705018359854</v>
      </c>
    </row>
    <row r="8" spans="1:6" ht="15">
      <c r="A8" s="56" t="s">
        <v>48</v>
      </c>
      <c r="B8" s="48">
        <v>1273.8</v>
      </c>
      <c r="C8" s="44">
        <v>285</v>
      </c>
      <c r="D8" s="45"/>
      <c r="E8" s="46"/>
      <c r="F8" s="47"/>
    </row>
    <row r="9" spans="1:6" ht="15">
      <c r="A9" s="55" t="s">
        <v>57</v>
      </c>
      <c r="B9" s="48">
        <v>164460</v>
      </c>
      <c r="C9" s="48">
        <v>22800</v>
      </c>
      <c r="D9" s="45">
        <v>9799.139</v>
      </c>
      <c r="E9" s="46">
        <f aca="true" t="shared" si="0" ref="E9:E48">D9/B9*100</f>
        <v>5.95837224857108</v>
      </c>
      <c r="F9" s="47">
        <f aca="true" t="shared" si="1" ref="F9:F40">D9/C9*100</f>
        <v>42.9786798245614</v>
      </c>
    </row>
    <row r="10" spans="1:6" ht="15">
      <c r="A10" s="56" t="s">
        <v>42</v>
      </c>
      <c r="B10" s="49">
        <f>B11+B15+B16</f>
        <v>645720</v>
      </c>
      <c r="C10" s="49">
        <f>C11+C15+C16</f>
        <v>120306</v>
      </c>
      <c r="D10" s="49">
        <f>D11+D15+D16</f>
        <v>63681.532999999996</v>
      </c>
      <c r="E10" s="46">
        <f t="shared" si="0"/>
        <v>9.862097038964256</v>
      </c>
      <c r="F10" s="47">
        <f t="shared" si="1"/>
        <v>52.93296510564727</v>
      </c>
    </row>
    <row r="11" spans="1:6" s="12" customFormat="1" ht="15">
      <c r="A11" s="50" t="s">
        <v>22</v>
      </c>
      <c r="B11" s="51">
        <f>SUM(B12:B14)</f>
        <v>324840</v>
      </c>
      <c r="C11" s="52">
        <f>SUM(C12:C14)</f>
        <v>49495</v>
      </c>
      <c r="D11" s="52">
        <f>SUM(D12:D14)</f>
        <v>26557.461</v>
      </c>
      <c r="E11" s="46">
        <f t="shared" si="0"/>
        <v>8.175551348356114</v>
      </c>
      <c r="F11" s="47">
        <f t="shared" si="1"/>
        <v>53.65685624810587</v>
      </c>
    </row>
    <row r="12" spans="1:6" s="12" customFormat="1" ht="30.75">
      <c r="A12" s="50" t="s">
        <v>44</v>
      </c>
      <c r="B12" s="51">
        <v>35440</v>
      </c>
      <c r="C12" s="51">
        <v>7000</v>
      </c>
      <c r="D12" s="53">
        <v>6097.482</v>
      </c>
      <c r="E12" s="46">
        <f t="shared" si="0"/>
        <v>17.205084650112866</v>
      </c>
      <c r="F12" s="47">
        <f t="shared" si="1"/>
        <v>87.10688571428571</v>
      </c>
    </row>
    <row r="13" spans="1:6" s="12" customFormat="1" ht="15">
      <c r="A13" s="50" t="s">
        <v>23</v>
      </c>
      <c r="B13" s="51">
        <v>284900</v>
      </c>
      <c r="C13" s="51">
        <v>42010</v>
      </c>
      <c r="D13" s="53">
        <v>20003.654</v>
      </c>
      <c r="E13" s="46">
        <f t="shared" si="0"/>
        <v>7.0212895752895745</v>
      </c>
      <c r="F13" s="47">
        <f t="shared" si="1"/>
        <v>47.61641037848131</v>
      </c>
    </row>
    <row r="14" spans="1:6" s="12" customFormat="1" ht="15">
      <c r="A14" s="50" t="s">
        <v>24</v>
      </c>
      <c r="B14" s="51">
        <v>4500</v>
      </c>
      <c r="C14" s="51">
        <v>485</v>
      </c>
      <c r="D14" s="75">
        <v>456.325</v>
      </c>
      <c r="E14" s="46">
        <f t="shared" si="0"/>
        <v>10.140555555555556</v>
      </c>
      <c r="F14" s="47">
        <f t="shared" si="1"/>
        <v>94.08762886597938</v>
      </c>
    </row>
    <row r="15" spans="1:6" s="12" customFormat="1" ht="15">
      <c r="A15" s="54" t="s">
        <v>25</v>
      </c>
      <c r="B15" s="51">
        <v>550</v>
      </c>
      <c r="C15" s="51">
        <v>61</v>
      </c>
      <c r="D15" s="53">
        <v>33.244</v>
      </c>
      <c r="E15" s="46">
        <f t="shared" si="0"/>
        <v>6.044363636363636</v>
      </c>
      <c r="F15" s="47">
        <f t="shared" si="1"/>
        <v>54.49836065573771</v>
      </c>
    </row>
    <row r="16" spans="1:6" s="12" customFormat="1" ht="13.5" customHeight="1">
      <c r="A16" s="54" t="s">
        <v>71</v>
      </c>
      <c r="B16" s="51">
        <v>320330</v>
      </c>
      <c r="C16" s="51">
        <v>70750</v>
      </c>
      <c r="D16" s="53">
        <v>37090.828</v>
      </c>
      <c r="E16" s="46">
        <f t="shared" si="0"/>
        <v>11.578942965067275</v>
      </c>
      <c r="F16" s="47">
        <f t="shared" si="1"/>
        <v>52.42519858657244</v>
      </c>
    </row>
    <row r="17" spans="1:6" ht="15">
      <c r="A17" s="55" t="s">
        <v>27</v>
      </c>
      <c r="B17" s="48">
        <v>500</v>
      </c>
      <c r="C17" s="48">
        <v>80</v>
      </c>
      <c r="D17" s="43">
        <v>130.43</v>
      </c>
      <c r="E17" s="46">
        <f t="shared" si="0"/>
        <v>26.086000000000002</v>
      </c>
      <c r="F17" s="47" t="s">
        <v>99</v>
      </c>
    </row>
    <row r="18" spans="1:6" ht="15">
      <c r="A18" s="55" t="s">
        <v>53</v>
      </c>
      <c r="B18" s="48">
        <v>33900</v>
      </c>
      <c r="C18" s="48">
        <v>6000</v>
      </c>
      <c r="D18" s="45">
        <v>1882.072</v>
      </c>
      <c r="E18" s="46">
        <f t="shared" si="0"/>
        <v>5.551834808259587</v>
      </c>
      <c r="F18" s="47">
        <f t="shared" si="1"/>
        <v>31.367866666666664</v>
      </c>
    </row>
    <row r="19" spans="1:6" ht="61.5">
      <c r="A19" s="55" t="s">
        <v>28</v>
      </c>
      <c r="B19" s="48">
        <v>10500</v>
      </c>
      <c r="C19" s="48">
        <v>1690</v>
      </c>
      <c r="D19" s="45">
        <v>914.297</v>
      </c>
      <c r="E19" s="46">
        <f t="shared" si="0"/>
        <v>8.707590476190477</v>
      </c>
      <c r="F19" s="47">
        <f t="shared" si="1"/>
        <v>54.10041420118343</v>
      </c>
    </row>
    <row r="20" spans="1:6" ht="15">
      <c r="A20" s="55" t="s">
        <v>29</v>
      </c>
      <c r="B20" s="48">
        <v>565</v>
      </c>
      <c r="C20" s="48">
        <v>76.1</v>
      </c>
      <c r="D20" s="45">
        <v>29.671</v>
      </c>
      <c r="E20" s="46">
        <f t="shared" si="0"/>
        <v>5.25150442477876</v>
      </c>
      <c r="F20" s="47">
        <f t="shared" si="1"/>
        <v>38.98948751642576</v>
      </c>
    </row>
    <row r="21" spans="1:6" ht="15">
      <c r="A21" s="56" t="s">
        <v>30</v>
      </c>
      <c r="B21" s="48">
        <v>6220</v>
      </c>
      <c r="C21" s="48">
        <v>960</v>
      </c>
      <c r="D21" s="43">
        <v>1308.27</v>
      </c>
      <c r="E21" s="46">
        <f t="shared" si="0"/>
        <v>21.033279742765274</v>
      </c>
      <c r="F21" s="47" t="s">
        <v>100</v>
      </c>
    </row>
    <row r="22" spans="1:6" s="10" customFormat="1" ht="15">
      <c r="A22" s="57" t="s">
        <v>31</v>
      </c>
      <c r="B22" s="58">
        <f>B7+B8+B9+B10+B17+B18+B19+B20+B21</f>
        <v>2835622.8</v>
      </c>
      <c r="C22" s="58">
        <f>C7+C8+C9+C10+C17+C18+C19+C20+C21</f>
        <v>421807.1</v>
      </c>
      <c r="D22" s="58">
        <f>D7+D8+D9+D10+D17+D18+D19+D20+D21</f>
        <v>212677.26399999997</v>
      </c>
      <c r="E22" s="77">
        <f t="shared" si="0"/>
        <v>7.5001958652610625</v>
      </c>
      <c r="F22" s="78">
        <f t="shared" si="1"/>
        <v>50.420503590385266</v>
      </c>
    </row>
    <row r="23" spans="1:6" ht="21" customHeight="1">
      <c r="A23" s="56" t="s">
        <v>32</v>
      </c>
      <c r="B23" s="48">
        <f>SUM(B25:B36)</f>
        <v>1797260.414</v>
      </c>
      <c r="C23" s="44">
        <f>SUM(C25:C36)</f>
        <v>314467.016</v>
      </c>
      <c r="D23" s="44">
        <f>SUM(D25:D36)</f>
        <v>183716.939</v>
      </c>
      <c r="E23" s="46">
        <f t="shared" si="0"/>
        <v>10.22205449855304</v>
      </c>
      <c r="F23" s="47">
        <f t="shared" si="1"/>
        <v>58.42168801576316</v>
      </c>
    </row>
    <row r="24" spans="1:6" ht="31.5" customHeight="1">
      <c r="A24" s="73" t="s">
        <v>85</v>
      </c>
      <c r="B24" s="48">
        <v>852759.1</v>
      </c>
      <c r="C24" s="44">
        <v>135866.9</v>
      </c>
      <c r="D24" s="44">
        <v>101900.05</v>
      </c>
      <c r="E24" s="46">
        <f t="shared" si="0"/>
        <v>11.949453251217138</v>
      </c>
      <c r="F24" s="47">
        <f t="shared" si="1"/>
        <v>74.9999079981953</v>
      </c>
    </row>
    <row r="25" spans="1:6" ht="35.25" customHeight="1">
      <c r="A25" s="73" t="s">
        <v>33</v>
      </c>
      <c r="B25" s="96">
        <v>494149.2</v>
      </c>
      <c r="C25" s="96">
        <v>76099</v>
      </c>
      <c r="D25" s="60">
        <v>57074.25</v>
      </c>
      <c r="E25" s="46">
        <f t="shared" si="0"/>
        <v>11.550003521203717</v>
      </c>
      <c r="F25" s="47">
        <f t="shared" si="1"/>
        <v>75</v>
      </c>
    </row>
    <row r="26" spans="1:6" ht="34.5" customHeight="1">
      <c r="A26" s="73" t="s">
        <v>34</v>
      </c>
      <c r="B26" s="96">
        <v>358609.9</v>
      </c>
      <c r="C26" s="96">
        <v>59767.9</v>
      </c>
      <c r="D26" s="60">
        <v>44825.8</v>
      </c>
      <c r="E26" s="46">
        <f t="shared" si="0"/>
        <v>12.49987800113717</v>
      </c>
      <c r="F26" s="47">
        <f t="shared" si="1"/>
        <v>74.99979085763428</v>
      </c>
    </row>
    <row r="27" spans="1:6" ht="295.5" customHeight="1">
      <c r="A27" s="88" t="s">
        <v>77</v>
      </c>
      <c r="B27" s="100">
        <v>222486.6</v>
      </c>
      <c r="C27" s="100">
        <v>76324.425</v>
      </c>
      <c r="D27" s="60">
        <v>38287.425</v>
      </c>
      <c r="E27" s="46">
        <f t="shared" si="0"/>
        <v>17.20886785990707</v>
      </c>
      <c r="F27" s="47">
        <f t="shared" si="1"/>
        <v>50.16405298827996</v>
      </c>
    </row>
    <row r="28" spans="1:6" ht="99.75" customHeight="1">
      <c r="A28" s="97" t="s">
        <v>60</v>
      </c>
      <c r="B28" s="101">
        <v>1087.8</v>
      </c>
      <c r="C28" s="101">
        <v>181.2</v>
      </c>
      <c r="D28" s="60"/>
      <c r="E28" s="46">
        <f t="shared" si="0"/>
        <v>0</v>
      </c>
      <c r="F28" s="47">
        <f t="shared" si="1"/>
        <v>0</v>
      </c>
    </row>
    <row r="29" spans="1:6" ht="286.5" customHeight="1">
      <c r="A29" s="98" t="s">
        <v>61</v>
      </c>
      <c r="B29" s="101">
        <v>660568.2</v>
      </c>
      <c r="C29" s="101">
        <v>89919</v>
      </c>
      <c r="D29" s="60">
        <v>40578.139</v>
      </c>
      <c r="E29" s="46">
        <f t="shared" si="0"/>
        <v>6.14291438794662</v>
      </c>
      <c r="F29" s="47">
        <f t="shared" si="1"/>
        <v>45.127435803334116</v>
      </c>
    </row>
    <row r="30" spans="1:6" ht="237" customHeight="1">
      <c r="A30" s="98" t="s">
        <v>78</v>
      </c>
      <c r="B30" s="101">
        <v>5317</v>
      </c>
      <c r="C30" s="101">
        <v>962.289</v>
      </c>
      <c r="D30" s="60">
        <v>456.646</v>
      </c>
      <c r="E30" s="46">
        <f t="shared" si="0"/>
        <v>8.588414519465864</v>
      </c>
      <c r="F30" s="47">
        <f t="shared" si="1"/>
        <v>47.4541431939885</v>
      </c>
    </row>
    <row r="31" spans="1:6" ht="69" customHeight="1">
      <c r="A31" s="98" t="s">
        <v>75</v>
      </c>
      <c r="B31" s="101">
        <v>2081.514</v>
      </c>
      <c r="C31" s="59">
        <v>349.7</v>
      </c>
      <c r="D31" s="60">
        <v>174.85</v>
      </c>
      <c r="E31" s="46">
        <f t="shared" si="0"/>
        <v>8.400135670478315</v>
      </c>
      <c r="F31" s="47">
        <f t="shared" si="1"/>
        <v>50</v>
      </c>
    </row>
    <row r="32" spans="1:6" ht="48.75" customHeight="1" hidden="1">
      <c r="A32" s="98" t="s">
        <v>81</v>
      </c>
      <c r="B32" s="101"/>
      <c r="C32" s="59"/>
      <c r="D32" s="60"/>
      <c r="E32" s="46"/>
      <c r="F32" s="47"/>
    </row>
    <row r="33" spans="1:6" ht="67.5" customHeight="1">
      <c r="A33" s="98" t="s">
        <v>73</v>
      </c>
      <c r="B33" s="101">
        <v>996.02</v>
      </c>
      <c r="C33" s="101">
        <v>332.076</v>
      </c>
      <c r="D33" s="60">
        <v>166.038</v>
      </c>
      <c r="E33" s="46">
        <f t="shared" si="0"/>
        <v>16.670147185799483</v>
      </c>
      <c r="F33" s="47">
        <f t="shared" si="1"/>
        <v>50</v>
      </c>
    </row>
    <row r="34" spans="1:6" ht="63.75" customHeight="1">
      <c r="A34" s="98" t="s">
        <v>64</v>
      </c>
      <c r="B34" s="96">
        <v>41301</v>
      </c>
      <c r="C34" s="96">
        <v>6869.443</v>
      </c>
      <c r="D34" s="60">
        <v>659.883</v>
      </c>
      <c r="E34" s="46">
        <f t="shared" si="0"/>
        <v>1.5977409747947993</v>
      </c>
      <c r="F34" s="47">
        <f t="shared" si="1"/>
        <v>9.606062674950502</v>
      </c>
    </row>
    <row r="35" spans="1:6" ht="81.75" customHeight="1">
      <c r="A35" s="98" t="s">
        <v>62</v>
      </c>
      <c r="B35" s="101">
        <v>3241.7</v>
      </c>
      <c r="C35" s="101">
        <v>2161.133</v>
      </c>
      <c r="D35" s="60">
        <v>1080.56</v>
      </c>
      <c r="E35" s="46">
        <f t="shared" si="0"/>
        <v>33.333127679921034</v>
      </c>
      <c r="F35" s="47">
        <f t="shared" si="1"/>
        <v>49.99969923183812</v>
      </c>
    </row>
    <row r="36" spans="1:6" ht="20.25" customHeight="1">
      <c r="A36" s="99" t="s">
        <v>63</v>
      </c>
      <c r="B36" s="96">
        <v>7421.48</v>
      </c>
      <c r="C36" s="96">
        <v>1500.85</v>
      </c>
      <c r="D36" s="60">
        <v>413.348</v>
      </c>
      <c r="E36" s="46">
        <f t="shared" si="0"/>
        <v>5.569616841923714</v>
      </c>
      <c r="F36" s="47">
        <f t="shared" si="1"/>
        <v>27.540926808142057</v>
      </c>
    </row>
    <row r="37" spans="1:6" s="10" customFormat="1" ht="15">
      <c r="A37" s="94" t="s">
        <v>35</v>
      </c>
      <c r="B37" s="58">
        <f>B22+B23</f>
        <v>4632883.214</v>
      </c>
      <c r="C37" s="61">
        <f>C22+C23</f>
        <v>736274.1159999999</v>
      </c>
      <c r="D37" s="62">
        <f>D22+D23</f>
        <v>396394.203</v>
      </c>
      <c r="E37" s="77">
        <f t="shared" si="0"/>
        <v>8.556101777013195</v>
      </c>
      <c r="F37" s="78">
        <f t="shared" si="1"/>
        <v>53.83785663327597</v>
      </c>
    </row>
    <row r="38" spans="1:6" ht="15">
      <c r="A38" s="94" t="s">
        <v>36</v>
      </c>
      <c r="B38" s="48"/>
      <c r="C38" s="61"/>
      <c r="D38" s="63"/>
      <c r="E38" s="46"/>
      <c r="F38" s="78"/>
    </row>
    <row r="39" spans="1:6" ht="15">
      <c r="A39" s="55" t="s">
        <v>26</v>
      </c>
      <c r="B39" s="48">
        <v>900</v>
      </c>
      <c r="C39" s="48">
        <v>243</v>
      </c>
      <c r="D39" s="63">
        <v>71.033</v>
      </c>
      <c r="E39" s="102">
        <f t="shared" si="0"/>
        <v>7.892555555555555</v>
      </c>
      <c r="F39" s="47">
        <f t="shared" si="1"/>
        <v>29.231687242798355</v>
      </c>
    </row>
    <row r="40" spans="1:6" ht="69" customHeight="1">
      <c r="A40" s="55" t="s">
        <v>37</v>
      </c>
      <c r="B40" s="48">
        <v>1200</v>
      </c>
      <c r="C40" s="48">
        <v>70</v>
      </c>
      <c r="D40" s="48">
        <v>29.627</v>
      </c>
      <c r="E40" s="102">
        <f t="shared" si="0"/>
        <v>2.4689166666666664</v>
      </c>
      <c r="F40" s="47">
        <f t="shared" si="1"/>
        <v>42.324285714285715</v>
      </c>
    </row>
    <row r="41" spans="1:6" s="15" customFormat="1" ht="81.75" customHeight="1">
      <c r="A41" s="93" t="s">
        <v>87</v>
      </c>
      <c r="B41" s="48">
        <v>200</v>
      </c>
      <c r="C41" s="48"/>
      <c r="D41" s="48">
        <v>30.198</v>
      </c>
      <c r="E41" s="102">
        <f t="shared" si="0"/>
        <v>15.099000000000002</v>
      </c>
      <c r="F41" s="47"/>
    </row>
    <row r="42" spans="1:6" s="14" customFormat="1" ht="39" customHeight="1">
      <c r="A42" s="55" t="s">
        <v>38</v>
      </c>
      <c r="B42" s="48">
        <v>12700</v>
      </c>
      <c r="C42" s="48">
        <v>600</v>
      </c>
      <c r="D42" s="48">
        <v>157.556</v>
      </c>
      <c r="E42" s="102">
        <f t="shared" si="0"/>
        <v>1.2405984251968505</v>
      </c>
      <c r="F42" s="47">
        <f aca="true" t="shared" si="2" ref="F42:F48">D42/C42*100</f>
        <v>26.259333333333334</v>
      </c>
    </row>
    <row r="43" spans="1:6" s="14" customFormat="1" ht="47.25" customHeight="1">
      <c r="A43" s="55" t="s">
        <v>91</v>
      </c>
      <c r="B43" s="48">
        <v>4500</v>
      </c>
      <c r="C43" s="48"/>
      <c r="D43" s="48"/>
      <c r="E43" s="102"/>
      <c r="F43" s="47"/>
    </row>
    <row r="44" spans="1:6" s="14" customFormat="1" ht="15" customHeight="1">
      <c r="A44" s="55" t="s">
        <v>82</v>
      </c>
      <c r="B44" s="48">
        <v>4000</v>
      </c>
      <c r="C44" s="48"/>
      <c r="D44" s="48">
        <v>25.829</v>
      </c>
      <c r="E44" s="102">
        <f t="shared" si="0"/>
        <v>0.645725</v>
      </c>
      <c r="F44" s="47"/>
    </row>
    <row r="45" spans="1:6" s="10" customFormat="1" ht="15">
      <c r="A45" s="74" t="s">
        <v>39</v>
      </c>
      <c r="B45" s="58">
        <f>SUM(B39:B44)</f>
        <v>23500</v>
      </c>
      <c r="C45" s="58">
        <f>SUM(C39:C42)</f>
        <v>913</v>
      </c>
      <c r="D45" s="58">
        <f>SUM(D39:D44)</f>
        <v>314.243</v>
      </c>
      <c r="E45" s="105">
        <f t="shared" si="0"/>
        <v>1.337204255319149</v>
      </c>
      <c r="F45" s="78">
        <f t="shared" si="2"/>
        <v>34.41872946330777</v>
      </c>
    </row>
    <row r="46" spans="1:6" s="76" customFormat="1" ht="15">
      <c r="A46" s="74" t="s">
        <v>40</v>
      </c>
      <c r="B46" s="58">
        <f>B37+B45</f>
        <v>4656383.214</v>
      </c>
      <c r="C46" s="58">
        <f>C37+C45</f>
        <v>737187.1159999999</v>
      </c>
      <c r="D46" s="58">
        <f>D37+D45</f>
        <v>396708.446</v>
      </c>
      <c r="E46" s="77">
        <f t="shared" si="0"/>
        <v>8.519669188894213</v>
      </c>
      <c r="F46" s="78">
        <f t="shared" si="2"/>
        <v>53.81380620873467</v>
      </c>
    </row>
    <row r="47" spans="1:6" s="110" customFormat="1" ht="46.5">
      <c r="A47" s="111" t="s">
        <v>45</v>
      </c>
      <c r="B47" s="103">
        <v>500</v>
      </c>
      <c r="C47" s="103"/>
      <c r="D47" s="44">
        <v>380.87304</v>
      </c>
      <c r="E47" s="102">
        <f t="shared" si="0"/>
        <v>76.174608</v>
      </c>
      <c r="F47" s="112"/>
    </row>
    <row r="48" spans="1:6" s="104" customFormat="1" ht="15">
      <c r="A48" s="56" t="s">
        <v>41</v>
      </c>
      <c r="B48" s="48">
        <f>B46+B47</f>
        <v>4656883.214</v>
      </c>
      <c r="C48" s="103">
        <f>C46+C47</f>
        <v>737187.1159999999</v>
      </c>
      <c r="D48" s="48">
        <f>D46+D47</f>
        <v>397089.31904</v>
      </c>
      <c r="E48" s="46">
        <f t="shared" si="0"/>
        <v>8.52693316092251</v>
      </c>
      <c r="F48" s="47">
        <f t="shared" si="2"/>
        <v>53.8654719299245</v>
      </c>
    </row>
    <row r="49" spans="3:6" ht="12">
      <c r="C49" s="9"/>
      <c r="D49" s="22"/>
      <c r="E49" s="9"/>
      <c r="F49" s="9"/>
    </row>
    <row r="51" spans="1:2" ht="12">
      <c r="A51" s="16"/>
      <c r="B51" s="18"/>
    </row>
  </sheetData>
  <sheetProtection/>
  <mergeCells count="1">
    <mergeCell ref="A2:F2"/>
  </mergeCells>
  <printOptions/>
  <pageMargins left="0.7086614173228347" right="0.7086614173228347" top="0.5118110236220472" bottom="0.5118110236220472" header="0.31496062992125984" footer="0.31496062992125984"/>
  <pageSetup fitToHeight="4" horizontalDpi="600" verticalDpi="600" orientation="portrait" paperSize="9" scale="70" r:id="rId1"/>
  <rowBreaks count="1" manualBreakCount="1">
    <brk id="2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31">
      <selection activeCell="H35" sqref="H35"/>
    </sheetView>
  </sheetViews>
  <sheetFormatPr defaultColWidth="9.00390625" defaultRowHeight="12.75"/>
  <cols>
    <col min="1" max="1" width="44.75390625" style="1" customWidth="1"/>
    <col min="2" max="2" width="13.875" style="1" customWidth="1"/>
    <col min="3" max="3" width="13.50390625" style="5" customWidth="1"/>
    <col min="4" max="4" width="12.875" style="1" customWidth="1"/>
    <col min="5" max="5" width="13.50390625" style="1" customWidth="1"/>
    <col min="6" max="6" width="14.50390625" style="4" customWidth="1"/>
    <col min="7" max="7" width="10.125" style="1" customWidth="1"/>
    <col min="8" max="8" width="10.50390625" style="1" customWidth="1"/>
    <col min="9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15" t="s">
        <v>96</v>
      </c>
      <c r="B2" s="115"/>
      <c r="C2" s="115"/>
      <c r="D2" s="115"/>
      <c r="E2" s="115"/>
      <c r="F2" s="115"/>
    </row>
    <row r="3" spans="1:6" ht="16.5" customHeight="1">
      <c r="A3" s="25"/>
      <c r="B3" s="25"/>
      <c r="C3" s="26"/>
      <c r="D3" s="27"/>
      <c r="E3" s="27"/>
      <c r="F3" s="28"/>
    </row>
    <row r="4" spans="1:6" ht="98.25" customHeight="1">
      <c r="A4" s="29" t="s">
        <v>8</v>
      </c>
      <c r="B4" s="30" t="s">
        <v>90</v>
      </c>
      <c r="C4" s="31" t="s">
        <v>97</v>
      </c>
      <c r="D4" s="29" t="s">
        <v>98</v>
      </c>
      <c r="E4" s="32" t="s">
        <v>49</v>
      </c>
      <c r="F4" s="32" t="s">
        <v>50</v>
      </c>
    </row>
    <row r="5" spans="1:6" ht="0.75" customHeight="1" hidden="1">
      <c r="A5" s="33"/>
      <c r="B5" s="34"/>
      <c r="C5" s="35"/>
      <c r="D5" s="33"/>
      <c r="E5" s="36"/>
      <c r="F5" s="36"/>
    </row>
    <row r="6" spans="1:6" ht="15">
      <c r="A6" s="37" t="s">
        <v>7</v>
      </c>
      <c r="B6" s="38"/>
      <c r="C6" s="39"/>
      <c r="D6" s="40"/>
      <c r="E6" s="41"/>
      <c r="F6" s="42"/>
    </row>
    <row r="7" spans="1:6" ht="15">
      <c r="A7" s="79" t="s">
        <v>0</v>
      </c>
      <c r="B7" s="43">
        <v>1972484</v>
      </c>
      <c r="C7" s="43">
        <v>269610</v>
      </c>
      <c r="D7" s="45">
        <v>134931.852</v>
      </c>
      <c r="E7" s="46">
        <f>D7/B7*100</f>
        <v>6.840707047560336</v>
      </c>
      <c r="F7" s="47">
        <f>D7/C7*100</f>
        <v>50.04705018359854</v>
      </c>
    </row>
    <row r="8" spans="1:6" ht="15">
      <c r="A8" s="79" t="s">
        <v>1</v>
      </c>
      <c r="B8" s="48">
        <v>1273.8</v>
      </c>
      <c r="C8" s="44">
        <v>285</v>
      </c>
      <c r="D8" s="45"/>
      <c r="E8" s="46"/>
      <c r="F8" s="47"/>
    </row>
    <row r="9" spans="1:6" ht="15">
      <c r="A9" s="80" t="s">
        <v>58</v>
      </c>
      <c r="B9" s="48">
        <v>164460</v>
      </c>
      <c r="C9" s="48">
        <v>22800</v>
      </c>
      <c r="D9" s="45">
        <v>9799.139</v>
      </c>
      <c r="E9" s="46">
        <f aca="true" t="shared" si="0" ref="E9:E37">D9/B9*100</f>
        <v>5.95837224857108</v>
      </c>
      <c r="F9" s="47">
        <f aca="true" t="shared" si="1" ref="F9:F37">D9/C9*100</f>
        <v>42.9786798245614</v>
      </c>
    </row>
    <row r="10" spans="1:6" s="3" customFormat="1" ht="15">
      <c r="A10" s="79" t="s">
        <v>43</v>
      </c>
      <c r="B10" s="49">
        <f>B11+B15+B16</f>
        <v>645720</v>
      </c>
      <c r="C10" s="49">
        <f>C11+C15+C16</f>
        <v>120306</v>
      </c>
      <c r="D10" s="49">
        <f>D11+D15+D16</f>
        <v>63681.532999999996</v>
      </c>
      <c r="E10" s="46">
        <f t="shared" si="0"/>
        <v>9.862097038964256</v>
      </c>
      <c r="F10" s="47">
        <f t="shared" si="1"/>
        <v>52.93296510564727</v>
      </c>
    </row>
    <row r="11" spans="1:6" s="13" customFormat="1" ht="15">
      <c r="A11" s="81" t="s">
        <v>46</v>
      </c>
      <c r="B11" s="51">
        <f>SUM(B12:B14)</f>
        <v>324840</v>
      </c>
      <c r="C11" s="52">
        <f>SUM(C12:C14)</f>
        <v>49495</v>
      </c>
      <c r="D11" s="52">
        <f>SUM(D12:D14)</f>
        <v>26557.461</v>
      </c>
      <c r="E11" s="46">
        <f t="shared" si="0"/>
        <v>8.175551348356114</v>
      </c>
      <c r="F11" s="47">
        <f t="shared" si="1"/>
        <v>53.65685624810587</v>
      </c>
    </row>
    <row r="12" spans="1:6" s="13" customFormat="1" ht="30.75">
      <c r="A12" s="82" t="s">
        <v>17</v>
      </c>
      <c r="B12" s="51">
        <v>35440</v>
      </c>
      <c r="C12" s="51">
        <v>7000</v>
      </c>
      <c r="D12" s="53">
        <v>6097.482</v>
      </c>
      <c r="E12" s="46">
        <f t="shared" si="0"/>
        <v>17.205084650112866</v>
      </c>
      <c r="F12" s="47">
        <f t="shared" si="1"/>
        <v>87.10688571428571</v>
      </c>
    </row>
    <row r="13" spans="1:6" s="13" customFormat="1" ht="15">
      <c r="A13" s="83" t="s">
        <v>55</v>
      </c>
      <c r="B13" s="51">
        <v>284900</v>
      </c>
      <c r="C13" s="51">
        <v>42010</v>
      </c>
      <c r="D13" s="53">
        <v>20003.654</v>
      </c>
      <c r="E13" s="46">
        <f t="shared" si="0"/>
        <v>7.0212895752895745</v>
      </c>
      <c r="F13" s="47">
        <f t="shared" si="1"/>
        <v>47.61641037848131</v>
      </c>
    </row>
    <row r="14" spans="1:6" s="13" customFormat="1" ht="15">
      <c r="A14" s="81" t="s">
        <v>14</v>
      </c>
      <c r="B14" s="51">
        <v>4500</v>
      </c>
      <c r="C14" s="51">
        <v>485</v>
      </c>
      <c r="D14" s="75">
        <v>456.325</v>
      </c>
      <c r="E14" s="46">
        <f t="shared" si="0"/>
        <v>10.140555555555556</v>
      </c>
      <c r="F14" s="47">
        <f t="shared" si="1"/>
        <v>94.08762886597938</v>
      </c>
    </row>
    <row r="15" spans="1:6" s="13" customFormat="1" ht="15">
      <c r="A15" s="84" t="s">
        <v>2</v>
      </c>
      <c r="B15" s="51">
        <v>550</v>
      </c>
      <c r="C15" s="51">
        <v>61</v>
      </c>
      <c r="D15" s="53">
        <v>33.244</v>
      </c>
      <c r="E15" s="46">
        <f t="shared" si="0"/>
        <v>6.044363636363636</v>
      </c>
      <c r="F15" s="47">
        <f t="shared" si="1"/>
        <v>54.49836065573771</v>
      </c>
    </row>
    <row r="16" spans="1:6" s="13" customFormat="1" ht="15">
      <c r="A16" s="84" t="s">
        <v>72</v>
      </c>
      <c r="B16" s="51">
        <v>320330</v>
      </c>
      <c r="C16" s="51">
        <v>70750</v>
      </c>
      <c r="D16" s="53">
        <v>37090.828</v>
      </c>
      <c r="E16" s="46">
        <f t="shared" si="0"/>
        <v>11.578942965067275</v>
      </c>
      <c r="F16" s="47">
        <f t="shared" si="1"/>
        <v>52.42519858657244</v>
      </c>
    </row>
    <row r="17" spans="1:6" ht="30.75" customHeight="1">
      <c r="A17" s="80" t="s">
        <v>9</v>
      </c>
      <c r="B17" s="48">
        <v>500</v>
      </c>
      <c r="C17" s="48">
        <v>80</v>
      </c>
      <c r="D17" s="43">
        <v>130.43</v>
      </c>
      <c r="E17" s="46">
        <f t="shared" si="0"/>
        <v>26.086000000000002</v>
      </c>
      <c r="F17" s="47" t="s">
        <v>102</v>
      </c>
    </row>
    <row r="18" spans="1:6" ht="30.75">
      <c r="A18" s="85" t="s">
        <v>54</v>
      </c>
      <c r="B18" s="48">
        <v>33900</v>
      </c>
      <c r="C18" s="48">
        <v>6000</v>
      </c>
      <c r="D18" s="45">
        <v>1882.072</v>
      </c>
      <c r="E18" s="46">
        <f t="shared" si="0"/>
        <v>5.551834808259587</v>
      </c>
      <c r="F18" s="47">
        <f t="shared" si="1"/>
        <v>31.367866666666664</v>
      </c>
    </row>
    <row r="19" spans="1:6" ht="61.5">
      <c r="A19" s="85" t="s">
        <v>18</v>
      </c>
      <c r="B19" s="48">
        <v>10500</v>
      </c>
      <c r="C19" s="48">
        <v>1690</v>
      </c>
      <c r="D19" s="45">
        <v>914.297</v>
      </c>
      <c r="E19" s="46">
        <f t="shared" si="0"/>
        <v>8.707590476190477</v>
      </c>
      <c r="F19" s="47">
        <f t="shared" si="1"/>
        <v>54.10041420118343</v>
      </c>
    </row>
    <row r="20" spans="1:6" ht="18" customHeight="1">
      <c r="A20" s="85" t="s">
        <v>3</v>
      </c>
      <c r="B20" s="48">
        <v>565</v>
      </c>
      <c r="C20" s="48">
        <v>76.1</v>
      </c>
      <c r="D20" s="45">
        <v>29.671</v>
      </c>
      <c r="E20" s="46">
        <f t="shared" si="0"/>
        <v>5.25150442477876</v>
      </c>
      <c r="F20" s="47">
        <f t="shared" si="1"/>
        <v>38.98948751642576</v>
      </c>
    </row>
    <row r="21" spans="1:6" ht="15" customHeight="1">
      <c r="A21" s="86" t="s">
        <v>15</v>
      </c>
      <c r="B21" s="48">
        <v>6220</v>
      </c>
      <c r="C21" s="48">
        <v>960</v>
      </c>
      <c r="D21" s="43">
        <v>1308.27</v>
      </c>
      <c r="E21" s="46">
        <f t="shared" si="0"/>
        <v>21.033279742765274</v>
      </c>
      <c r="F21" s="47" t="s">
        <v>100</v>
      </c>
    </row>
    <row r="22" spans="1:6" s="2" customFormat="1" ht="15">
      <c r="A22" s="87" t="s">
        <v>10</v>
      </c>
      <c r="B22" s="58">
        <f>B7+B8+B9+B10+B17+B18+B19+B20+B21</f>
        <v>2835622.8</v>
      </c>
      <c r="C22" s="58">
        <f>C7+C8+C9+C10+C17+C18+C19+C20+C21</f>
        <v>421807.1</v>
      </c>
      <c r="D22" s="58">
        <f>D7+D8+D9+D10+D17+D18+D19+D20+D21</f>
        <v>212677.26399999997</v>
      </c>
      <c r="E22" s="77">
        <f t="shared" si="0"/>
        <v>7.5001958652610625</v>
      </c>
      <c r="F22" s="78">
        <f t="shared" si="1"/>
        <v>50.420503590385266</v>
      </c>
    </row>
    <row r="23" spans="1:6" s="2" customFormat="1" ht="15">
      <c r="A23" s="86" t="s">
        <v>47</v>
      </c>
      <c r="B23" s="48">
        <f>SUM(B25:B36)</f>
        <v>1797260.414</v>
      </c>
      <c r="C23" s="44">
        <f>SUM(C25:C36)</f>
        <v>314467.016</v>
      </c>
      <c r="D23" s="44">
        <f>SUM(D25:D36)</f>
        <v>183716.939</v>
      </c>
      <c r="E23" s="46">
        <f t="shared" si="0"/>
        <v>10.22205449855304</v>
      </c>
      <c r="F23" s="47">
        <f t="shared" si="1"/>
        <v>58.42168801576316</v>
      </c>
    </row>
    <row r="24" spans="1:6" s="2" customFormat="1" ht="30.75">
      <c r="A24" s="73" t="s">
        <v>101</v>
      </c>
      <c r="B24" s="48">
        <v>852759.1</v>
      </c>
      <c r="C24" s="44">
        <v>135866.9</v>
      </c>
      <c r="D24" s="44">
        <v>101900.05</v>
      </c>
      <c r="E24" s="46">
        <f t="shared" si="0"/>
        <v>11.949453251217138</v>
      </c>
      <c r="F24" s="47">
        <f t="shared" si="1"/>
        <v>74.9999079981953</v>
      </c>
    </row>
    <row r="25" spans="1:6" s="2" customFormat="1" ht="46.5">
      <c r="A25" s="88" t="s">
        <v>4</v>
      </c>
      <c r="B25" s="96">
        <v>494149.2</v>
      </c>
      <c r="C25" s="96">
        <v>76099</v>
      </c>
      <c r="D25" s="60">
        <v>57074.25</v>
      </c>
      <c r="E25" s="46">
        <f t="shared" si="0"/>
        <v>11.550003521203717</v>
      </c>
      <c r="F25" s="47">
        <f t="shared" si="1"/>
        <v>75</v>
      </c>
    </row>
    <row r="26" spans="1:7" s="2" customFormat="1" ht="37.5" customHeight="1">
      <c r="A26" s="88" t="s">
        <v>65</v>
      </c>
      <c r="B26" s="96">
        <v>358609.9</v>
      </c>
      <c r="C26" s="96">
        <v>59767.9</v>
      </c>
      <c r="D26" s="60">
        <v>44825.8</v>
      </c>
      <c r="E26" s="46">
        <f t="shared" si="0"/>
        <v>12.49987800113717</v>
      </c>
      <c r="F26" s="47">
        <f t="shared" si="1"/>
        <v>74.99979085763428</v>
      </c>
      <c r="G26" s="20"/>
    </row>
    <row r="27" spans="1:8" s="2" customFormat="1" ht="285" customHeight="1">
      <c r="A27" s="108" t="s">
        <v>80</v>
      </c>
      <c r="B27" s="100">
        <v>222486.6</v>
      </c>
      <c r="C27" s="100">
        <v>76324.425</v>
      </c>
      <c r="D27" s="60">
        <v>38287.425</v>
      </c>
      <c r="E27" s="46">
        <f t="shared" si="0"/>
        <v>17.20886785990707</v>
      </c>
      <c r="F27" s="47">
        <f t="shared" si="1"/>
        <v>50.16405298827996</v>
      </c>
      <c r="G27" s="20"/>
      <c r="H27" s="109"/>
    </row>
    <row r="28" spans="1:7" s="2" customFormat="1" ht="102.75" customHeight="1">
      <c r="A28" s="89" t="s">
        <v>66</v>
      </c>
      <c r="B28" s="101">
        <v>1087.8</v>
      </c>
      <c r="C28" s="101">
        <v>181.2</v>
      </c>
      <c r="D28" s="60"/>
      <c r="E28" s="46">
        <f t="shared" si="0"/>
        <v>0</v>
      </c>
      <c r="F28" s="47">
        <f t="shared" si="1"/>
        <v>0</v>
      </c>
      <c r="G28" s="20"/>
    </row>
    <row r="29" spans="1:6" s="2" customFormat="1" ht="294">
      <c r="A29" s="81" t="s">
        <v>67</v>
      </c>
      <c r="B29" s="101">
        <v>660568.2</v>
      </c>
      <c r="C29" s="101">
        <v>89919</v>
      </c>
      <c r="D29" s="60">
        <v>40578.139</v>
      </c>
      <c r="E29" s="46">
        <f t="shared" si="0"/>
        <v>6.14291438794662</v>
      </c>
      <c r="F29" s="47">
        <f t="shared" si="1"/>
        <v>45.127435803334116</v>
      </c>
    </row>
    <row r="30" spans="1:6" s="2" customFormat="1" ht="240.75" customHeight="1">
      <c r="A30" s="107" t="s">
        <v>79</v>
      </c>
      <c r="B30" s="101">
        <v>5317</v>
      </c>
      <c r="C30" s="101">
        <v>962.289</v>
      </c>
      <c r="D30" s="60">
        <v>456.646</v>
      </c>
      <c r="E30" s="46">
        <f t="shared" si="0"/>
        <v>8.588414519465864</v>
      </c>
      <c r="F30" s="47">
        <f t="shared" si="1"/>
        <v>47.4541431939885</v>
      </c>
    </row>
    <row r="31" spans="1:6" s="2" customFormat="1" ht="70.5" customHeight="1">
      <c r="A31" s="90" t="s">
        <v>76</v>
      </c>
      <c r="B31" s="101">
        <v>2081.514</v>
      </c>
      <c r="C31" s="59">
        <v>349.7</v>
      </c>
      <c r="D31" s="60">
        <v>174.85</v>
      </c>
      <c r="E31" s="46">
        <f t="shared" si="0"/>
        <v>8.400135670478315</v>
      </c>
      <c r="F31" s="47">
        <f t="shared" si="1"/>
        <v>50</v>
      </c>
    </row>
    <row r="32" spans="1:6" s="2" customFormat="1" ht="70.5" customHeight="1" hidden="1">
      <c r="A32" s="95" t="s">
        <v>83</v>
      </c>
      <c r="B32" s="101"/>
      <c r="C32" s="59"/>
      <c r="D32" s="60"/>
      <c r="E32" s="46"/>
      <c r="F32" s="47"/>
    </row>
    <row r="33" spans="1:6" s="2" customFormat="1" ht="85.5" customHeight="1">
      <c r="A33" s="95" t="s">
        <v>74</v>
      </c>
      <c r="B33" s="101">
        <v>996.02</v>
      </c>
      <c r="C33" s="101">
        <v>332.076</v>
      </c>
      <c r="D33" s="60">
        <v>166.038</v>
      </c>
      <c r="E33" s="46">
        <f t="shared" si="0"/>
        <v>16.670147185799483</v>
      </c>
      <c r="F33" s="47">
        <f t="shared" si="1"/>
        <v>50</v>
      </c>
    </row>
    <row r="34" spans="1:6" s="2" customFormat="1" ht="66.75" customHeight="1">
      <c r="A34" s="90" t="s">
        <v>68</v>
      </c>
      <c r="B34" s="96">
        <v>41301</v>
      </c>
      <c r="C34" s="96">
        <v>6869.443</v>
      </c>
      <c r="D34" s="60">
        <v>659.883</v>
      </c>
      <c r="E34" s="46">
        <f t="shared" si="0"/>
        <v>1.5977409747947993</v>
      </c>
      <c r="F34" s="47">
        <f t="shared" si="1"/>
        <v>9.606062674950502</v>
      </c>
    </row>
    <row r="35" spans="1:6" ht="84" customHeight="1">
      <c r="A35" s="91" t="s">
        <v>69</v>
      </c>
      <c r="B35" s="101">
        <v>3241.7</v>
      </c>
      <c r="C35" s="101">
        <v>2161.133</v>
      </c>
      <c r="D35" s="60">
        <v>1080.56</v>
      </c>
      <c r="E35" s="46">
        <f t="shared" si="0"/>
        <v>33.333127679921034</v>
      </c>
      <c r="F35" s="47">
        <f t="shared" si="1"/>
        <v>49.99969923183812</v>
      </c>
    </row>
    <row r="36" spans="1:6" ht="17.25" customHeight="1">
      <c r="A36" s="91" t="s">
        <v>70</v>
      </c>
      <c r="B36" s="96">
        <v>7421.48</v>
      </c>
      <c r="C36" s="96">
        <v>1500.85</v>
      </c>
      <c r="D36" s="60">
        <v>413.348</v>
      </c>
      <c r="E36" s="46">
        <f t="shared" si="0"/>
        <v>5.569616841923714</v>
      </c>
      <c r="F36" s="47">
        <f t="shared" si="1"/>
        <v>27.540926808142057</v>
      </c>
    </row>
    <row r="37" spans="1:6" ht="15">
      <c r="A37" s="92" t="s">
        <v>11</v>
      </c>
      <c r="B37" s="58">
        <f>B22+B23</f>
        <v>4632883.214</v>
      </c>
      <c r="C37" s="61">
        <f>C22+C23</f>
        <v>736274.1159999999</v>
      </c>
      <c r="D37" s="62">
        <f>D22+D23</f>
        <v>396394.203</v>
      </c>
      <c r="E37" s="77">
        <f t="shared" si="0"/>
        <v>8.556101777013195</v>
      </c>
      <c r="F37" s="78">
        <f t="shared" si="1"/>
        <v>53.83785663327597</v>
      </c>
    </row>
    <row r="38" spans="1:6" ht="15">
      <c r="A38" s="92" t="s">
        <v>12</v>
      </c>
      <c r="B38" s="48"/>
      <c r="C38" s="61"/>
      <c r="D38" s="63"/>
      <c r="E38" s="46"/>
      <c r="F38" s="78"/>
    </row>
    <row r="39" spans="1:6" s="11" customFormat="1" ht="21.75" customHeight="1">
      <c r="A39" s="85" t="s">
        <v>59</v>
      </c>
      <c r="B39" s="48">
        <v>900</v>
      </c>
      <c r="C39" s="48">
        <v>243</v>
      </c>
      <c r="D39" s="63">
        <v>71.033</v>
      </c>
      <c r="E39" s="102">
        <f>D39/B39*100</f>
        <v>7.892555555555555</v>
      </c>
      <c r="F39" s="47">
        <f>D39/C39*100</f>
        <v>29.231687242798355</v>
      </c>
    </row>
    <row r="40" spans="1:6" s="19" customFormat="1" ht="66.75" customHeight="1">
      <c r="A40" s="85" t="s">
        <v>16</v>
      </c>
      <c r="B40" s="48">
        <v>1200</v>
      </c>
      <c r="C40" s="48">
        <v>70</v>
      </c>
      <c r="D40" s="48">
        <v>29.627</v>
      </c>
      <c r="E40" s="102">
        <f>D40/B40*100</f>
        <v>2.4689166666666664</v>
      </c>
      <c r="F40" s="47">
        <f>D40/C40*100</f>
        <v>42.324285714285715</v>
      </c>
    </row>
    <row r="41" spans="1:6" s="24" customFormat="1" ht="77.25">
      <c r="A41" s="85" t="s">
        <v>88</v>
      </c>
      <c r="B41" s="48">
        <v>200</v>
      </c>
      <c r="C41" s="48"/>
      <c r="D41" s="48">
        <v>30.198</v>
      </c>
      <c r="E41" s="102">
        <f>D41/B41*100</f>
        <v>15.099000000000002</v>
      </c>
      <c r="F41" s="47"/>
    </row>
    <row r="42" spans="1:6" ht="37.5" customHeight="1">
      <c r="A42" s="85" t="s">
        <v>5</v>
      </c>
      <c r="B42" s="48">
        <v>12700</v>
      </c>
      <c r="C42" s="48">
        <v>600</v>
      </c>
      <c r="D42" s="48">
        <v>157.556</v>
      </c>
      <c r="E42" s="102">
        <f>D42/B42*100</f>
        <v>1.2405984251968505</v>
      </c>
      <c r="F42" s="47">
        <f>D42/C42*100</f>
        <v>26.259333333333334</v>
      </c>
    </row>
    <row r="43" spans="1:6" ht="63" customHeight="1">
      <c r="A43" s="93" t="s">
        <v>92</v>
      </c>
      <c r="B43" s="48">
        <v>4500</v>
      </c>
      <c r="C43" s="48"/>
      <c r="D43" s="48"/>
      <c r="E43" s="102"/>
      <c r="F43" s="47"/>
    </row>
    <row r="44" spans="1:6" ht="15">
      <c r="A44" s="85" t="s">
        <v>84</v>
      </c>
      <c r="B44" s="48">
        <v>4000</v>
      </c>
      <c r="C44" s="48"/>
      <c r="D44" s="48">
        <v>25.829</v>
      </c>
      <c r="E44" s="102"/>
      <c r="F44" s="47"/>
    </row>
    <row r="45" spans="1:6" s="24" customFormat="1" ht="21" customHeight="1">
      <c r="A45" s="74" t="s">
        <v>6</v>
      </c>
      <c r="B45" s="58">
        <f>SUM(B39:B44)</f>
        <v>23500</v>
      </c>
      <c r="C45" s="58">
        <f>SUM(C39:C42)</f>
        <v>913</v>
      </c>
      <c r="D45" s="58">
        <f>SUM(D39:D44)</f>
        <v>314.243</v>
      </c>
      <c r="E45" s="105">
        <f>D45/B45*100</f>
        <v>1.337204255319149</v>
      </c>
      <c r="F45" s="78">
        <f>D45/C45*100</f>
        <v>34.41872946330777</v>
      </c>
    </row>
    <row r="46" spans="1:6" s="24" customFormat="1" ht="15">
      <c r="A46" s="74" t="s">
        <v>86</v>
      </c>
      <c r="B46" s="58">
        <f>B37+B45</f>
        <v>4656383.214</v>
      </c>
      <c r="C46" s="58">
        <f>C37+C45</f>
        <v>737187.1159999999</v>
      </c>
      <c r="D46" s="58">
        <f>D37+D45</f>
        <v>396708.446</v>
      </c>
      <c r="E46" s="77">
        <f>D46/B46*100</f>
        <v>8.519669188894213</v>
      </c>
      <c r="F46" s="78">
        <f>D46/C46*100</f>
        <v>53.81380620873467</v>
      </c>
    </row>
    <row r="47" spans="1:6" s="24" customFormat="1" ht="54" customHeight="1">
      <c r="A47" s="113" t="s">
        <v>56</v>
      </c>
      <c r="B47" s="103">
        <v>500</v>
      </c>
      <c r="C47" s="103"/>
      <c r="D47" s="44">
        <v>380.87304</v>
      </c>
      <c r="E47" s="46">
        <f>D47/B47*100</f>
        <v>76.174608</v>
      </c>
      <c r="F47" s="114"/>
    </row>
    <row r="48" spans="1:6" ht="15">
      <c r="A48" s="106" t="s">
        <v>13</v>
      </c>
      <c r="B48" s="48">
        <f>B46+B47</f>
        <v>4656883.214</v>
      </c>
      <c r="C48" s="103">
        <f>C46+C47</f>
        <v>737187.1159999999</v>
      </c>
      <c r="D48" s="48">
        <f>D46+D47</f>
        <v>397089.31904</v>
      </c>
      <c r="E48" s="46">
        <f>D48/B48*100</f>
        <v>8.52693316092251</v>
      </c>
      <c r="F48" s="47">
        <f>D48/C48*100</f>
        <v>53.8654719299245</v>
      </c>
    </row>
    <row r="49" spans="1:6" ht="15">
      <c r="A49" s="27"/>
      <c r="C49" s="1"/>
      <c r="F49" s="1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user457b</cp:lastModifiedBy>
  <cp:lastPrinted>2019-02-04T09:33:06Z</cp:lastPrinted>
  <dcterms:created xsi:type="dcterms:W3CDTF">2004-07-02T06:40:36Z</dcterms:created>
  <dcterms:modified xsi:type="dcterms:W3CDTF">2019-02-04T11:37:37Z</dcterms:modified>
  <cp:category/>
  <cp:version/>
  <cp:contentType/>
  <cp:contentStatus/>
</cp:coreProperties>
</file>