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'Укр'!$A$1:$F$41</definedName>
  </definedNames>
  <calcPr fullCalcOnLoad="1"/>
</workbook>
</file>

<file path=xl/sharedStrings.xml><?xml version="1.0" encoding="utf-8"?>
<sst xmlns="http://schemas.openxmlformats.org/spreadsheetml/2006/main" count="90" uniqueCount="90">
  <si>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</si>
  <si>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</si>
  <si>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</si>
  <si>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</si>
  <si>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</si>
  <si>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</si>
  <si>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</si>
  <si>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</si>
  <si>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</si>
  <si>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</si>
  <si>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</si>
  <si>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</si>
  <si>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</si>
  <si>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</si>
  <si>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</si>
  <si>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</si>
  <si>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</si>
  <si>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</si>
  <si>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</si>
  <si>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</si>
  <si>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</si>
  <si>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</si>
  <si>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</si>
  <si>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</si>
  <si>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</si>
  <si>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</si>
  <si>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</si>
  <si>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</si>
  <si>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</si>
  <si>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</si>
  <si>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</si>
  <si>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</si>
  <si>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</si>
  <si>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</si>
  <si>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</si>
  <si>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</si>
  <si>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</si>
  <si>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</si>
  <si>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</si>
  <si>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</si>
  <si>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</si>
  <si>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</si>
  <si>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</si>
  <si>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</si>
  <si>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</si>
  <si>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</si>
  <si>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</si>
  <si>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</si>
  <si>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</si>
  <si>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</si>
  <si>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</si>
  <si>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</si>
  <si>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</si>
  <si>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</si>
  <si>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</si>
  <si>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</si>
  <si>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</si>
  <si>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</si>
  <si>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</si>
  <si>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</si>
  <si>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</si>
  <si>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</si>
  <si>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</si>
  <si>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</si>
  <si>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</si>
  <si>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</si>
  <si>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</si>
  <si>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</si>
  <si>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</si>
  <si>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</si>
  <si>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</si>
  <si>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</si>
  <si>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</si>
  <si>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</si>
  <si>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</si>
  <si>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</si>
  <si>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</si>
  <si>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</si>
  <si>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</si>
  <si>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</si>
  <si>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</si>
  <si>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</si>
  <si>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</si>
  <si>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лютий з урахуванням змін, 
тис. грн.</t>
  </si>
  <si>
    <t>Еженедельная информация о поступлениях в бюджет г. Николаева за 2020 год
(без собственных поступлений бюджетных учреждений )</t>
  </si>
  <si>
    <t>План на               январь - февраль с учетом изменений,       тыс. грн.</t>
  </si>
  <si>
    <t>Надійшло           з 01 січня            по 10 лютого,            тис. грн.</t>
  </si>
  <si>
    <t xml:space="preserve">Поступило          с 01 января   по 10 февраля,
тыс. грн. </t>
  </si>
  <si>
    <t xml:space="preserve"> 1,8р.б</t>
  </si>
  <si>
    <t>1,8р.б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</si>
</sst>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207" fontId="15" fillId="33" borderId="10" xfId="0" applyNumberFormat="1" applyFont="1" applyFill="1" applyBorder="1" applyAlignment="1">
      <alignment/>
    </xf>
    <xf numFmtId="207" fontId="15" fillId="33" borderId="1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06" zoomScaleNormal="106" zoomScaleSheetLayoutView="100" workbookViewId="0" topLeftCell="A1">
      <selection activeCell="N3" sqref="N3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07" t="s">
        <v>82</v>
      </c>
      <c r="B1" s="107"/>
      <c r="C1" s="107"/>
      <c r="D1" s="107"/>
      <c r="E1" s="107"/>
      <c r="F1" s="107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76</v>
      </c>
      <c r="C3" s="52" t="s">
        <v>83</v>
      </c>
      <c r="D3" s="53" t="s">
        <v>86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2177943.1</v>
      </c>
      <c r="C6" s="29">
        <v>305833.4</v>
      </c>
      <c r="D6" s="31">
        <v>207389.817</v>
      </c>
      <c r="E6" s="32">
        <f>D6/B6*100</f>
        <v>9.522278933733393</v>
      </c>
      <c r="F6" s="33">
        <f>D6/C6*100</f>
        <v>67.81136952340718</v>
      </c>
    </row>
    <row r="7" spans="1:6" ht="15.75">
      <c r="A7" s="42" t="s">
        <v>48</v>
      </c>
      <c r="B7" s="34">
        <v>950</v>
      </c>
      <c r="C7" s="30">
        <v>173</v>
      </c>
      <c r="D7" s="31">
        <v>22.267</v>
      </c>
      <c r="E7" s="32">
        <f>D7/B7*100</f>
        <v>2.3438947368421053</v>
      </c>
      <c r="F7" s="33">
        <v>0</v>
      </c>
    </row>
    <row r="8" spans="1:6" ht="15.75">
      <c r="A8" s="41" t="s">
        <v>57</v>
      </c>
      <c r="B8" s="34">
        <v>209000</v>
      </c>
      <c r="C8" s="34">
        <v>16904.4</v>
      </c>
      <c r="D8" s="31">
        <v>11748</v>
      </c>
      <c r="E8" s="32">
        <f aca="true" t="shared" si="0" ref="E8:E41">D8/B8*100</f>
        <v>5.621052631578947</v>
      </c>
      <c r="F8" s="33">
        <f aca="true" t="shared" si="1" ref="F8:F38">D8/C8*100</f>
        <v>69.49669908426208</v>
      </c>
    </row>
    <row r="9" spans="1:6" ht="15.75">
      <c r="A9" s="42" t="s">
        <v>42</v>
      </c>
      <c r="B9" s="35">
        <f>B10+B14+B15</f>
        <v>784830</v>
      </c>
      <c r="C9" s="35">
        <f>C10+C14+C15</f>
        <v>152518.9</v>
      </c>
      <c r="D9" s="35">
        <f>D10+D14+D15</f>
        <v>85537.65400000001</v>
      </c>
      <c r="E9" s="32">
        <f t="shared" si="0"/>
        <v>10.898876699412613</v>
      </c>
      <c r="F9" s="33">
        <f t="shared" si="1"/>
        <v>56.083314264658355</v>
      </c>
    </row>
    <row r="10" spans="1:6" s="9" customFormat="1" ht="15.75">
      <c r="A10" s="36" t="s">
        <v>22</v>
      </c>
      <c r="B10" s="37">
        <f>SUM(B11:B13)</f>
        <v>357130</v>
      </c>
      <c r="C10" s="38">
        <f>SUM(C11:C13)</f>
        <v>58230.100000000006</v>
      </c>
      <c r="D10" s="38">
        <f>SUM(D11:D13)</f>
        <v>32675.33</v>
      </c>
      <c r="E10" s="32">
        <f t="shared" si="0"/>
        <v>9.14942177918405</v>
      </c>
      <c r="F10" s="33">
        <f t="shared" si="1"/>
        <v>56.114157454649735</v>
      </c>
    </row>
    <row r="11" spans="1:6" s="9" customFormat="1" ht="31.5">
      <c r="A11" s="36" t="s">
        <v>44</v>
      </c>
      <c r="B11" s="37">
        <v>40630</v>
      </c>
      <c r="C11" s="37">
        <v>7335.3</v>
      </c>
      <c r="D11" s="39">
        <v>7683.853</v>
      </c>
      <c r="E11" s="32">
        <f t="shared" si="0"/>
        <v>18.911772089588975</v>
      </c>
      <c r="F11" s="33">
        <f t="shared" si="1"/>
        <v>104.75172112933349</v>
      </c>
    </row>
    <row r="12" spans="1:6" s="9" customFormat="1" ht="15.75">
      <c r="A12" s="36" t="s">
        <v>23</v>
      </c>
      <c r="B12" s="37">
        <v>313400</v>
      </c>
      <c r="C12" s="37">
        <v>50218.8</v>
      </c>
      <c r="D12" s="39">
        <v>24585.04</v>
      </c>
      <c r="E12" s="32">
        <f t="shared" si="0"/>
        <v>7.844620293554564</v>
      </c>
      <c r="F12" s="33">
        <f t="shared" si="1"/>
        <v>48.95584920388381</v>
      </c>
    </row>
    <row r="13" spans="1:6" s="9" customFormat="1" ht="15.75">
      <c r="A13" s="36" t="s">
        <v>24</v>
      </c>
      <c r="B13" s="37">
        <v>3100</v>
      </c>
      <c r="C13" s="37">
        <v>676</v>
      </c>
      <c r="D13" s="59">
        <v>406.437</v>
      </c>
      <c r="E13" s="32">
        <f t="shared" si="0"/>
        <v>13.110870967741937</v>
      </c>
      <c r="F13" s="33">
        <f t="shared" si="1"/>
        <v>60.12381656804734</v>
      </c>
    </row>
    <row r="14" spans="1:6" s="9" customFormat="1" ht="15.75">
      <c r="A14" s="40" t="s">
        <v>25</v>
      </c>
      <c r="B14" s="37">
        <v>1650</v>
      </c>
      <c r="C14" s="37">
        <v>296.1</v>
      </c>
      <c r="D14" s="39">
        <v>205.634</v>
      </c>
      <c r="E14" s="32">
        <f t="shared" si="0"/>
        <v>12.462666666666667</v>
      </c>
      <c r="F14" s="33">
        <f t="shared" si="1"/>
        <v>69.44748395812225</v>
      </c>
    </row>
    <row r="15" spans="1:6" s="9" customFormat="1" ht="18" customHeight="1">
      <c r="A15" s="40" t="s">
        <v>65</v>
      </c>
      <c r="B15" s="37">
        <v>426050</v>
      </c>
      <c r="C15" s="37">
        <v>93992.7</v>
      </c>
      <c r="D15" s="39">
        <v>52656.69</v>
      </c>
      <c r="E15" s="32">
        <f t="shared" si="0"/>
        <v>12.359274733012558</v>
      </c>
      <c r="F15" s="33">
        <f t="shared" si="1"/>
        <v>56.022105972059535</v>
      </c>
    </row>
    <row r="16" spans="1:6" ht="15.75">
      <c r="A16" s="41" t="s">
        <v>27</v>
      </c>
      <c r="B16" s="34">
        <v>450</v>
      </c>
      <c r="C16" s="34">
        <v>80.3</v>
      </c>
      <c r="D16" s="29">
        <v>144.706</v>
      </c>
      <c r="E16" s="32">
        <f t="shared" si="0"/>
        <v>32.156888888888886</v>
      </c>
      <c r="F16" s="33" t="s">
        <v>88</v>
      </c>
    </row>
    <row r="17" spans="1:6" ht="15.75">
      <c r="A17" s="41" t="s">
        <v>53</v>
      </c>
      <c r="B17" s="34">
        <v>25140</v>
      </c>
      <c r="C17" s="34">
        <v>3911.3</v>
      </c>
      <c r="D17" s="31">
        <v>2161.388</v>
      </c>
      <c r="E17" s="32">
        <f t="shared" si="0"/>
        <v>8.597406523468576</v>
      </c>
      <c r="F17" s="83">
        <f t="shared" si="1"/>
        <v>55.26009255234832</v>
      </c>
    </row>
    <row r="18" spans="1:6" ht="48.75" customHeight="1">
      <c r="A18" s="41" t="s">
        <v>28</v>
      </c>
      <c r="B18" s="34">
        <v>11000</v>
      </c>
      <c r="C18" s="34">
        <v>1738.1</v>
      </c>
      <c r="D18" s="31">
        <v>609.108</v>
      </c>
      <c r="E18" s="32">
        <f t="shared" si="0"/>
        <v>5.537345454545454</v>
      </c>
      <c r="F18" s="33">
        <f t="shared" si="1"/>
        <v>35.044473850756575</v>
      </c>
    </row>
    <row r="19" spans="1:6" ht="15.75">
      <c r="A19" s="41" t="s">
        <v>29</v>
      </c>
      <c r="B19" s="34">
        <v>540</v>
      </c>
      <c r="C19" s="34">
        <v>79.2</v>
      </c>
      <c r="D19" s="31">
        <v>42.652</v>
      </c>
      <c r="E19" s="32">
        <f t="shared" si="0"/>
        <v>7.898518518518519</v>
      </c>
      <c r="F19" s="33">
        <f t="shared" si="1"/>
        <v>53.85353535353536</v>
      </c>
    </row>
    <row r="20" spans="1:6" ht="15.75">
      <c r="A20" s="42" t="s">
        <v>30</v>
      </c>
      <c r="B20" s="34">
        <v>9647</v>
      </c>
      <c r="C20" s="34">
        <v>1321.63</v>
      </c>
      <c r="D20" s="29">
        <v>963.327</v>
      </c>
      <c r="E20" s="32">
        <f t="shared" si="0"/>
        <v>9.985767596143878</v>
      </c>
      <c r="F20" s="33">
        <f t="shared" si="1"/>
        <v>72.88931092665875</v>
      </c>
    </row>
    <row r="21" spans="1:6" s="7" customFormat="1" ht="15.75">
      <c r="A21" s="43" t="s">
        <v>31</v>
      </c>
      <c r="B21" s="44">
        <f>B6+B7+B8+B9+B16+B17+B18+B19+B20</f>
        <v>3219500.1</v>
      </c>
      <c r="C21" s="44">
        <f>C6+C7+C8+C9+C16+C17+C18+C19+C20</f>
        <v>482560.23000000004</v>
      </c>
      <c r="D21" s="44">
        <f>D6+D7+D8+D9+D16+D17+D18+D19+D20</f>
        <v>308618.919</v>
      </c>
      <c r="E21" s="61">
        <f t="shared" si="0"/>
        <v>9.585926678492726</v>
      </c>
      <c r="F21" s="84">
        <f t="shared" si="1"/>
        <v>63.95448688343007</v>
      </c>
    </row>
    <row r="22" spans="1:6" ht="16.5" customHeight="1">
      <c r="A22" s="42" t="s">
        <v>32</v>
      </c>
      <c r="B22" s="34">
        <f>SUM(B23:B28)</f>
        <v>685937.519</v>
      </c>
      <c r="C22" s="34">
        <f>SUM(C23:C28)</f>
        <v>155150.50799999997</v>
      </c>
      <c r="D22" s="34">
        <f>SUM(D23:D28)</f>
        <v>115891.544</v>
      </c>
      <c r="E22" s="32">
        <f t="shared" si="0"/>
        <v>16.89534991014247</v>
      </c>
      <c r="F22" s="33">
        <f t="shared" si="1"/>
        <v>74.6962066021724</v>
      </c>
    </row>
    <row r="23" spans="1:6" ht="16.5" customHeight="1">
      <c r="A23" s="57" t="s">
        <v>33</v>
      </c>
      <c r="B23" s="98">
        <v>561288.1</v>
      </c>
      <c r="C23" s="98">
        <v>79882.4</v>
      </c>
      <c r="D23" s="95">
        <v>58317.7</v>
      </c>
      <c r="E23" s="96">
        <f t="shared" si="0"/>
        <v>10.389976199388514</v>
      </c>
      <c r="F23" s="99">
        <f t="shared" si="1"/>
        <v>73.00444152904771</v>
      </c>
    </row>
    <row r="24" spans="1:6" ht="30.75" customHeight="1">
      <c r="A24" s="57" t="s">
        <v>34</v>
      </c>
      <c r="B24" s="98">
        <v>96820.4</v>
      </c>
      <c r="C24" s="98">
        <v>64546.8</v>
      </c>
      <c r="D24" s="95">
        <v>48410.1</v>
      </c>
      <c r="E24" s="96">
        <f t="shared" si="0"/>
        <v>49.99989671598134</v>
      </c>
      <c r="F24" s="99">
        <f t="shared" si="1"/>
        <v>74.99999999999999</v>
      </c>
    </row>
    <row r="25" spans="1:6" ht="33" customHeight="1">
      <c r="A25" s="79" t="s">
        <v>69</v>
      </c>
      <c r="B25" s="100">
        <v>4945.483</v>
      </c>
      <c r="C25" s="100">
        <v>703.892</v>
      </c>
      <c r="D25" s="95">
        <v>703.892</v>
      </c>
      <c r="E25" s="96">
        <f t="shared" si="0"/>
        <v>14.233028401877027</v>
      </c>
      <c r="F25" s="99">
        <f t="shared" si="1"/>
        <v>100</v>
      </c>
    </row>
    <row r="26" spans="1:6" ht="49.5" customHeight="1">
      <c r="A26" s="79" t="s">
        <v>67</v>
      </c>
      <c r="B26" s="100">
        <v>1791.576</v>
      </c>
      <c r="C26" s="100">
        <v>647.156</v>
      </c>
      <c r="D26" s="95">
        <v>647.156</v>
      </c>
      <c r="E26" s="96">
        <f t="shared" si="0"/>
        <v>36.12216283317034</v>
      </c>
      <c r="F26" s="97">
        <f t="shared" si="1"/>
        <v>100</v>
      </c>
    </row>
    <row r="27" spans="1:6" ht="47.25" customHeight="1">
      <c r="A27" s="79" t="s">
        <v>61</v>
      </c>
      <c r="B27" s="101">
        <v>11438</v>
      </c>
      <c r="C27" s="101">
        <v>7625.4</v>
      </c>
      <c r="D27" s="95">
        <v>6130</v>
      </c>
      <c r="E27" s="96">
        <f t="shared" si="0"/>
        <v>53.59328553942997</v>
      </c>
      <c r="F27" s="97">
        <f t="shared" si="1"/>
        <v>80.38922548325334</v>
      </c>
    </row>
    <row r="28" spans="1:6" s="7" customFormat="1" ht="16.5" customHeight="1">
      <c r="A28" s="80" t="s">
        <v>60</v>
      </c>
      <c r="B28" s="101">
        <v>9653.96</v>
      </c>
      <c r="C28" s="101">
        <v>1744.86</v>
      </c>
      <c r="D28" s="95">
        <v>1682.696</v>
      </c>
      <c r="E28" s="96">
        <f>D28/B28*100</f>
        <v>17.43011158115426</v>
      </c>
      <c r="F28" s="97">
        <f>D28/C28*100</f>
        <v>96.43730729112937</v>
      </c>
    </row>
    <row r="29" spans="1:6" ht="13.5" customHeight="1">
      <c r="A29" s="77" t="s">
        <v>35</v>
      </c>
      <c r="B29" s="44">
        <f>B21+B22</f>
        <v>3905437.619</v>
      </c>
      <c r="C29" s="45">
        <f>C21+C22</f>
        <v>637710.738</v>
      </c>
      <c r="D29" s="46">
        <f>D21+D22</f>
        <v>424510.463</v>
      </c>
      <c r="E29" s="61">
        <f t="shared" si="0"/>
        <v>10.86972842517703</v>
      </c>
      <c r="F29" s="62">
        <f t="shared" si="1"/>
        <v>66.56787124697907</v>
      </c>
    </row>
    <row r="30" spans="1:6" ht="15.75" customHeight="1">
      <c r="A30" s="77" t="s">
        <v>36</v>
      </c>
      <c r="B30" s="34"/>
      <c r="C30" s="45"/>
      <c r="D30" s="47"/>
      <c r="E30" s="32"/>
      <c r="F30" s="62"/>
    </row>
    <row r="31" spans="1:7" s="12" customFormat="1" ht="15" customHeight="1">
      <c r="A31" s="41" t="s">
        <v>26</v>
      </c>
      <c r="B31" s="34">
        <v>705</v>
      </c>
      <c r="C31" s="34">
        <v>161</v>
      </c>
      <c r="D31" s="47">
        <v>80.43</v>
      </c>
      <c r="E31" s="81">
        <f t="shared" si="0"/>
        <v>11.408510638297873</v>
      </c>
      <c r="F31" s="33">
        <f t="shared" si="1"/>
        <v>49.95652173913044</v>
      </c>
      <c r="G31" s="11"/>
    </row>
    <row r="32" spans="1:6" s="11" customFormat="1" ht="49.5" customHeight="1">
      <c r="A32" s="41" t="s">
        <v>37</v>
      </c>
      <c r="B32" s="34">
        <v>1200</v>
      </c>
      <c r="C32" s="34">
        <v>30</v>
      </c>
      <c r="D32" s="34">
        <v>0.521</v>
      </c>
      <c r="E32" s="81">
        <f t="shared" si="0"/>
        <v>0.043416666666666666</v>
      </c>
      <c r="F32" s="33">
        <f t="shared" si="1"/>
        <v>1.7366666666666666</v>
      </c>
    </row>
    <row r="33" spans="1:6" s="11" customFormat="1" ht="63" customHeight="1">
      <c r="A33" s="76" t="s">
        <v>72</v>
      </c>
      <c r="B33" s="34">
        <v>220</v>
      </c>
      <c r="C33" s="34">
        <v>0</v>
      </c>
      <c r="D33" s="34">
        <v>49.655</v>
      </c>
      <c r="E33" s="81">
        <f t="shared" si="0"/>
        <v>22.570454545454545</v>
      </c>
      <c r="F33" s="33">
        <v>0</v>
      </c>
    </row>
    <row r="34" spans="1:6" s="11" customFormat="1" ht="34.5" customHeight="1">
      <c r="A34" s="41" t="s">
        <v>38</v>
      </c>
      <c r="B34" s="34">
        <v>4240</v>
      </c>
      <c r="C34" s="34">
        <v>1360</v>
      </c>
      <c r="D34" s="34">
        <v>1313.733</v>
      </c>
      <c r="E34" s="81">
        <f t="shared" si="0"/>
        <v>30.984268867924524</v>
      </c>
      <c r="F34" s="33">
        <f t="shared" si="1"/>
        <v>96.59801470588235</v>
      </c>
    </row>
    <row r="35" spans="1:6" s="11" customFormat="1" ht="34.5" customHeight="1">
      <c r="A35" s="41" t="s">
        <v>78</v>
      </c>
      <c r="B35" s="34">
        <v>3000</v>
      </c>
      <c r="C35" s="34">
        <v>0</v>
      </c>
      <c r="D35" s="34">
        <v>0</v>
      </c>
      <c r="E35" s="81">
        <f t="shared" si="0"/>
        <v>0</v>
      </c>
      <c r="F35" s="33">
        <v>0</v>
      </c>
    </row>
    <row r="36" spans="1:6" s="11" customFormat="1" ht="16.5" customHeight="1">
      <c r="A36" s="41" t="s">
        <v>79</v>
      </c>
      <c r="B36" s="34">
        <v>2100</v>
      </c>
      <c r="C36" s="34">
        <v>0</v>
      </c>
      <c r="D36" s="34">
        <v>0</v>
      </c>
      <c r="E36" s="81">
        <f t="shared" si="0"/>
        <v>0</v>
      </c>
      <c r="F36" s="33">
        <v>0</v>
      </c>
    </row>
    <row r="37" spans="1:6" s="7" customFormat="1" ht="18" customHeight="1">
      <c r="A37" s="58" t="s">
        <v>74</v>
      </c>
      <c r="B37" s="44">
        <f>SUM(B31:B36)</f>
        <v>11465</v>
      </c>
      <c r="C37" s="44">
        <f>SUM(C31:C36)</f>
        <v>1551</v>
      </c>
      <c r="D37" s="44">
        <f>SUM(D31:D36)</f>
        <v>1444.339</v>
      </c>
      <c r="E37" s="82">
        <f t="shared" si="0"/>
        <v>12.597810728303532</v>
      </c>
      <c r="F37" s="62">
        <f t="shared" si="1"/>
        <v>93.12308188265635</v>
      </c>
    </row>
    <row r="38" spans="1:6" s="88" customFormat="1" ht="21" customHeight="1">
      <c r="A38" s="58" t="s">
        <v>39</v>
      </c>
      <c r="B38" s="44">
        <f>B37</f>
        <v>11465</v>
      </c>
      <c r="C38" s="44">
        <f>C37</f>
        <v>1551</v>
      </c>
      <c r="D38" s="44">
        <f>D37</f>
        <v>1444.339</v>
      </c>
      <c r="E38" s="82">
        <f t="shared" si="0"/>
        <v>12.597810728303532</v>
      </c>
      <c r="F38" s="62">
        <f t="shared" si="1"/>
        <v>93.12308188265635</v>
      </c>
    </row>
    <row r="39" spans="1:6" s="91" customFormat="1" ht="15.75">
      <c r="A39" s="58" t="s">
        <v>40</v>
      </c>
      <c r="B39" s="44">
        <f>B29+B38</f>
        <v>3916902.619</v>
      </c>
      <c r="C39" s="44">
        <f>C29+C38</f>
        <v>639261.738</v>
      </c>
      <c r="D39" s="44">
        <f>D29+D38</f>
        <v>425954.80199999997</v>
      </c>
      <c r="E39" s="61">
        <f t="shared" si="0"/>
        <v>10.874786621801382</v>
      </c>
      <c r="F39" s="62">
        <f>D39/C39*100</f>
        <v>66.63230046156774</v>
      </c>
    </row>
    <row r="40" spans="1:6" s="60" customFormat="1" ht="33.75" customHeight="1">
      <c r="A40" s="104" t="s">
        <v>45</v>
      </c>
      <c r="B40" s="105">
        <v>3730</v>
      </c>
      <c r="C40" s="105">
        <v>0</v>
      </c>
      <c r="D40" s="106">
        <v>825.583</v>
      </c>
      <c r="E40" s="93">
        <f t="shared" si="0"/>
        <v>22.133592493297584</v>
      </c>
      <c r="F40" s="94">
        <v>0</v>
      </c>
    </row>
    <row r="41" spans="1:6" ht="18.75" customHeight="1">
      <c r="A41" s="90" t="s">
        <v>41</v>
      </c>
      <c r="B41" s="44">
        <f>B39+B40</f>
        <v>3920632.619</v>
      </c>
      <c r="C41" s="44">
        <f>C39+C40</f>
        <v>639261.738</v>
      </c>
      <c r="D41" s="44">
        <f>D39+D40</f>
        <v>426780.38499999995</v>
      </c>
      <c r="E41" s="93">
        <f t="shared" si="0"/>
        <v>10.885497991618887</v>
      </c>
      <c r="F41" s="94">
        <f>D41/C41*100</f>
        <v>66.7614467800355</v>
      </c>
    </row>
    <row r="43" spans="1:2" ht="12.75">
      <c r="A43" s="13"/>
      <c r="B43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110" zoomScaleNormal="110" zoomScalePageLayoutView="0" workbookViewId="0" topLeftCell="A1">
      <selection activeCell="I29" sqref="I29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12.00390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07" t="s">
        <v>84</v>
      </c>
      <c r="B1" s="107"/>
      <c r="C1" s="107"/>
      <c r="D1" s="107"/>
      <c r="E1" s="107"/>
      <c r="F1" s="107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89" t="s">
        <v>8</v>
      </c>
      <c r="B3" s="51" t="s">
        <v>77</v>
      </c>
      <c r="C3" s="52" t="s">
        <v>85</v>
      </c>
      <c r="D3" s="89" t="s">
        <v>87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305833.4</v>
      </c>
      <c r="D6" s="31">
        <v>207389.817</v>
      </c>
      <c r="E6" s="32">
        <f>D6/B6*100</f>
        <v>9.522278933733393</v>
      </c>
      <c r="F6" s="33">
        <f>D6/C6*100</f>
        <v>67.81136952340718</v>
      </c>
    </row>
    <row r="7" spans="1:6" ht="15.75">
      <c r="A7" s="63" t="s">
        <v>1</v>
      </c>
      <c r="B7" s="34">
        <v>950</v>
      </c>
      <c r="C7" s="30">
        <v>173</v>
      </c>
      <c r="D7" s="31">
        <v>22.267</v>
      </c>
      <c r="E7" s="32">
        <f>D7/B7*100</f>
        <v>2.3438947368421053</v>
      </c>
      <c r="F7" s="33">
        <v>0</v>
      </c>
    </row>
    <row r="8" spans="1:6" ht="15.75">
      <c r="A8" s="64" t="s">
        <v>58</v>
      </c>
      <c r="B8" s="34">
        <v>209000</v>
      </c>
      <c r="C8" s="34">
        <v>16904.4</v>
      </c>
      <c r="D8" s="31">
        <v>11748</v>
      </c>
      <c r="E8" s="32">
        <f aca="true" t="shared" si="0" ref="E8:E41">D8/B8*100</f>
        <v>5.621052631578947</v>
      </c>
      <c r="F8" s="33">
        <f aca="true" t="shared" si="1" ref="F8:F38">D8/C8*100</f>
        <v>69.49669908426208</v>
      </c>
    </row>
    <row r="9" spans="1:6" s="3" customFormat="1" ht="15.75">
      <c r="A9" s="63" t="s">
        <v>43</v>
      </c>
      <c r="B9" s="35">
        <f>B10+B14+B15</f>
        <v>784830</v>
      </c>
      <c r="C9" s="35">
        <f>C10+C14+C15</f>
        <v>152518.9</v>
      </c>
      <c r="D9" s="35">
        <f>D10+D14+D15</f>
        <v>85537.65400000001</v>
      </c>
      <c r="E9" s="32">
        <f t="shared" si="0"/>
        <v>10.898876699412613</v>
      </c>
      <c r="F9" s="33">
        <f t="shared" si="1"/>
        <v>56.083314264658355</v>
      </c>
    </row>
    <row r="10" spans="1:6" s="10" customFormat="1" ht="15.75">
      <c r="A10" s="65" t="s">
        <v>46</v>
      </c>
      <c r="B10" s="37">
        <f>SUM(B11:B13)</f>
        <v>357130</v>
      </c>
      <c r="C10" s="38">
        <f>SUM(C11:C13)</f>
        <v>58230.100000000006</v>
      </c>
      <c r="D10" s="38">
        <f>SUM(D11:D13)</f>
        <v>32675.33</v>
      </c>
      <c r="E10" s="32">
        <f t="shared" si="0"/>
        <v>9.14942177918405</v>
      </c>
      <c r="F10" s="33">
        <f t="shared" si="1"/>
        <v>56.114157454649735</v>
      </c>
    </row>
    <row r="11" spans="1:6" s="10" customFormat="1" ht="31.5">
      <c r="A11" s="66" t="s">
        <v>17</v>
      </c>
      <c r="B11" s="37">
        <v>40630</v>
      </c>
      <c r="C11" s="37">
        <v>7335.3</v>
      </c>
      <c r="D11" s="39">
        <v>7683.853</v>
      </c>
      <c r="E11" s="32">
        <f t="shared" si="0"/>
        <v>18.911772089588975</v>
      </c>
      <c r="F11" s="33">
        <f t="shared" si="1"/>
        <v>104.75172112933349</v>
      </c>
    </row>
    <row r="12" spans="1:6" s="10" customFormat="1" ht="15.75">
      <c r="A12" s="67" t="s">
        <v>55</v>
      </c>
      <c r="B12" s="37">
        <v>313400</v>
      </c>
      <c r="C12" s="37">
        <v>50218.8</v>
      </c>
      <c r="D12" s="39">
        <v>24585.04</v>
      </c>
      <c r="E12" s="32">
        <f t="shared" si="0"/>
        <v>7.844620293554564</v>
      </c>
      <c r="F12" s="33">
        <f t="shared" si="1"/>
        <v>48.95584920388381</v>
      </c>
    </row>
    <row r="13" spans="1:6" s="10" customFormat="1" ht="15.75">
      <c r="A13" s="65" t="s">
        <v>14</v>
      </c>
      <c r="B13" s="37">
        <v>3100</v>
      </c>
      <c r="C13" s="37">
        <v>676</v>
      </c>
      <c r="D13" s="59">
        <v>406.437</v>
      </c>
      <c r="E13" s="32">
        <f t="shared" si="0"/>
        <v>13.110870967741937</v>
      </c>
      <c r="F13" s="33">
        <f t="shared" si="1"/>
        <v>60.12381656804734</v>
      </c>
    </row>
    <row r="14" spans="1:6" s="10" customFormat="1" ht="15.75">
      <c r="A14" s="68" t="s">
        <v>2</v>
      </c>
      <c r="B14" s="37">
        <v>1650</v>
      </c>
      <c r="C14" s="37">
        <v>296.1</v>
      </c>
      <c r="D14" s="39">
        <v>205.634</v>
      </c>
      <c r="E14" s="32">
        <f>D14/B14*100</f>
        <v>12.462666666666667</v>
      </c>
      <c r="F14" s="33">
        <f>D14/C14*100</f>
        <v>69.44748395812225</v>
      </c>
    </row>
    <row r="15" spans="1:6" s="10" customFormat="1" ht="15.75">
      <c r="A15" s="68" t="s">
        <v>66</v>
      </c>
      <c r="B15" s="37">
        <v>426050</v>
      </c>
      <c r="C15" s="37">
        <v>93992.7</v>
      </c>
      <c r="D15" s="39">
        <v>52656.69</v>
      </c>
      <c r="E15" s="32">
        <f t="shared" si="0"/>
        <v>12.359274733012558</v>
      </c>
      <c r="F15" s="33">
        <f t="shared" si="1"/>
        <v>56.022105972059535</v>
      </c>
    </row>
    <row r="16" spans="1:6" ht="18" customHeight="1">
      <c r="A16" s="64" t="s">
        <v>9</v>
      </c>
      <c r="B16" s="34">
        <v>450</v>
      </c>
      <c r="C16" s="34">
        <v>80.3</v>
      </c>
      <c r="D16" s="29">
        <v>144.706</v>
      </c>
      <c r="E16" s="32">
        <f>D16/B16*100</f>
        <v>32.156888888888886</v>
      </c>
      <c r="F16" s="33" t="s">
        <v>89</v>
      </c>
    </row>
    <row r="17" spans="1:6" ht="18.75" customHeight="1">
      <c r="A17" s="69" t="s">
        <v>54</v>
      </c>
      <c r="B17" s="34">
        <v>25140</v>
      </c>
      <c r="C17" s="34">
        <v>3911.3</v>
      </c>
      <c r="D17" s="31">
        <v>2161.388</v>
      </c>
      <c r="E17" s="32">
        <f t="shared" si="0"/>
        <v>8.597406523468576</v>
      </c>
      <c r="F17" s="83">
        <f t="shared" si="1"/>
        <v>55.26009255234832</v>
      </c>
    </row>
    <row r="18" spans="1:6" ht="48" customHeight="1">
      <c r="A18" s="69" t="s">
        <v>18</v>
      </c>
      <c r="B18" s="34">
        <v>11000</v>
      </c>
      <c r="C18" s="34">
        <v>1738.1</v>
      </c>
      <c r="D18" s="31">
        <v>609.108</v>
      </c>
      <c r="E18" s="32">
        <f t="shared" si="0"/>
        <v>5.537345454545454</v>
      </c>
      <c r="F18" s="33">
        <f t="shared" si="1"/>
        <v>35.044473850756575</v>
      </c>
    </row>
    <row r="19" spans="1:6" ht="15" customHeight="1">
      <c r="A19" s="69" t="s">
        <v>3</v>
      </c>
      <c r="B19" s="34">
        <v>540</v>
      </c>
      <c r="C19" s="34">
        <v>79.2</v>
      </c>
      <c r="D19" s="31">
        <v>42.652</v>
      </c>
      <c r="E19" s="32">
        <f t="shared" si="0"/>
        <v>7.898518518518519</v>
      </c>
      <c r="F19" s="33">
        <f t="shared" si="1"/>
        <v>53.85353535353536</v>
      </c>
    </row>
    <row r="20" spans="1:6" ht="15.75">
      <c r="A20" s="70" t="s">
        <v>15</v>
      </c>
      <c r="B20" s="34">
        <v>9647</v>
      </c>
      <c r="C20" s="34">
        <v>1321.63</v>
      </c>
      <c r="D20" s="29">
        <v>963.327</v>
      </c>
      <c r="E20" s="32">
        <f>D20/B20*100</f>
        <v>9.985767596143878</v>
      </c>
      <c r="F20" s="33">
        <f>D20/C20*100</f>
        <v>72.88931092665875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482560.23000000004</v>
      </c>
      <c r="D21" s="44">
        <f>D6+D7+D8+D9+D16+D17+D18+D19+D20</f>
        <v>308618.919</v>
      </c>
      <c r="E21" s="61">
        <f t="shared" si="0"/>
        <v>9.585926678492726</v>
      </c>
      <c r="F21" s="84">
        <f t="shared" si="1"/>
        <v>63.95448688343007</v>
      </c>
    </row>
    <row r="22" spans="1:6" s="2" customFormat="1" ht="15.75">
      <c r="A22" s="70" t="s">
        <v>47</v>
      </c>
      <c r="B22" s="34">
        <f>SUM(B23:B28)</f>
        <v>685937.519</v>
      </c>
      <c r="C22" s="34">
        <f>SUM(C23:C28)</f>
        <v>155150.50799999997</v>
      </c>
      <c r="D22" s="34">
        <f>SUM(D23:D28)</f>
        <v>115891.544</v>
      </c>
      <c r="E22" s="32">
        <f t="shared" si="0"/>
        <v>16.89534991014247</v>
      </c>
      <c r="F22" s="33">
        <f t="shared" si="1"/>
        <v>74.6962066021724</v>
      </c>
    </row>
    <row r="23" spans="1:6" s="2" customFormat="1" ht="33" customHeight="1">
      <c r="A23" s="72" t="s">
        <v>4</v>
      </c>
      <c r="B23" s="98">
        <v>561288.1</v>
      </c>
      <c r="C23" s="98">
        <v>79882.4</v>
      </c>
      <c r="D23" s="95">
        <v>58317.7</v>
      </c>
      <c r="E23" s="96">
        <f t="shared" si="0"/>
        <v>10.389976199388514</v>
      </c>
      <c r="F23" s="97">
        <f t="shared" si="1"/>
        <v>73.00444152904771</v>
      </c>
    </row>
    <row r="24" spans="1:7" s="2" customFormat="1" ht="31.5" customHeight="1">
      <c r="A24" s="72" t="s">
        <v>62</v>
      </c>
      <c r="B24" s="98">
        <v>96820.4</v>
      </c>
      <c r="C24" s="98">
        <v>64546.8</v>
      </c>
      <c r="D24" s="95">
        <v>48410.1</v>
      </c>
      <c r="E24" s="96">
        <f t="shared" si="0"/>
        <v>49.99989671598134</v>
      </c>
      <c r="F24" s="97">
        <f t="shared" si="1"/>
        <v>74.99999999999999</v>
      </c>
      <c r="G24" s="16"/>
    </row>
    <row r="25" spans="1:6" s="2" customFormat="1" ht="47.25">
      <c r="A25" s="73" t="s">
        <v>70</v>
      </c>
      <c r="B25" s="100">
        <v>4945.483</v>
      </c>
      <c r="C25" s="100">
        <v>703.892</v>
      </c>
      <c r="D25" s="95">
        <v>703.892</v>
      </c>
      <c r="E25" s="96">
        <f t="shared" si="0"/>
        <v>14.233028401877027</v>
      </c>
      <c r="F25" s="97">
        <f t="shared" si="1"/>
        <v>100</v>
      </c>
    </row>
    <row r="26" spans="1:6" s="2" customFormat="1" ht="66" customHeight="1">
      <c r="A26" s="78" t="s">
        <v>68</v>
      </c>
      <c r="B26" s="100">
        <v>1791.576</v>
      </c>
      <c r="C26" s="100">
        <v>647.156</v>
      </c>
      <c r="D26" s="95">
        <v>647.156</v>
      </c>
      <c r="E26" s="96">
        <f t="shared" si="0"/>
        <v>36.12216283317034</v>
      </c>
      <c r="F26" s="97">
        <f t="shared" si="1"/>
        <v>100</v>
      </c>
    </row>
    <row r="27" spans="1:7" s="2" customFormat="1" ht="46.5" customHeight="1">
      <c r="A27" s="73" t="s">
        <v>63</v>
      </c>
      <c r="B27" s="101">
        <v>11438</v>
      </c>
      <c r="C27" s="101">
        <v>7625.4</v>
      </c>
      <c r="D27" s="95">
        <v>6130</v>
      </c>
      <c r="E27" s="96">
        <f t="shared" si="0"/>
        <v>53.59328553942997</v>
      </c>
      <c r="F27" s="97">
        <f t="shared" si="1"/>
        <v>80.38922548325334</v>
      </c>
      <c r="G27" s="85"/>
    </row>
    <row r="28" spans="1:6" ht="15.75">
      <c r="A28" s="74" t="s">
        <v>64</v>
      </c>
      <c r="B28" s="101">
        <v>9653.96</v>
      </c>
      <c r="C28" s="101">
        <v>1744.86</v>
      </c>
      <c r="D28" s="95">
        <v>1682.696</v>
      </c>
      <c r="E28" s="96">
        <f>D28/B28*100</f>
        <v>17.43011158115426</v>
      </c>
      <c r="F28" s="97">
        <f>D28/C28*100</f>
        <v>96.43730729112937</v>
      </c>
    </row>
    <row r="29" spans="1:6" s="8" customFormat="1" ht="21.75" customHeight="1">
      <c r="A29" s="75" t="s">
        <v>11</v>
      </c>
      <c r="B29" s="44">
        <f>B21+B22</f>
        <v>3905437.619</v>
      </c>
      <c r="C29" s="45">
        <f>C21+C22</f>
        <v>637710.738</v>
      </c>
      <c r="D29" s="46">
        <f>D21+D22</f>
        <v>424510.463</v>
      </c>
      <c r="E29" s="61">
        <f t="shared" si="0"/>
        <v>10.86972842517703</v>
      </c>
      <c r="F29" s="62">
        <f t="shared" si="1"/>
        <v>66.56787124697907</v>
      </c>
    </row>
    <row r="30" spans="1:6" s="15" customFormat="1" ht="23.25" customHeight="1">
      <c r="A30" s="75" t="s">
        <v>12</v>
      </c>
      <c r="B30" s="34"/>
      <c r="C30" s="45"/>
      <c r="D30" s="47"/>
      <c r="E30" s="32"/>
      <c r="F30" s="62"/>
    </row>
    <row r="31" spans="1:6" s="18" customFormat="1" ht="15.75" customHeight="1">
      <c r="A31" s="69" t="s">
        <v>59</v>
      </c>
      <c r="B31" s="34">
        <v>705</v>
      </c>
      <c r="C31" s="34">
        <v>161</v>
      </c>
      <c r="D31" s="47">
        <v>80.43</v>
      </c>
      <c r="E31" s="81">
        <f t="shared" si="0"/>
        <v>11.408510638297873</v>
      </c>
      <c r="F31" s="33">
        <f t="shared" si="1"/>
        <v>49.95652173913044</v>
      </c>
    </row>
    <row r="32" spans="1:6" ht="48.75" customHeight="1">
      <c r="A32" s="69" t="s">
        <v>16</v>
      </c>
      <c r="B32" s="34">
        <v>1200</v>
      </c>
      <c r="C32" s="34">
        <v>30</v>
      </c>
      <c r="D32" s="34">
        <v>0.521</v>
      </c>
      <c r="E32" s="81">
        <f t="shared" si="0"/>
        <v>0.043416666666666666</v>
      </c>
      <c r="F32" s="33">
        <f t="shared" si="1"/>
        <v>1.7366666666666666</v>
      </c>
    </row>
    <row r="33" spans="1:6" ht="49.5" customHeight="1">
      <c r="A33" s="69" t="s">
        <v>73</v>
      </c>
      <c r="B33" s="34">
        <v>220</v>
      </c>
      <c r="C33" s="34">
        <v>0</v>
      </c>
      <c r="D33" s="34">
        <v>49.655</v>
      </c>
      <c r="E33" s="81">
        <f t="shared" si="0"/>
        <v>22.570454545454545</v>
      </c>
      <c r="F33" s="33">
        <v>0</v>
      </c>
    </row>
    <row r="34" spans="1:6" ht="34.5" customHeight="1">
      <c r="A34" s="69" t="s">
        <v>5</v>
      </c>
      <c r="B34" s="34">
        <v>4240</v>
      </c>
      <c r="C34" s="34">
        <v>1360</v>
      </c>
      <c r="D34" s="34">
        <v>1313.733</v>
      </c>
      <c r="E34" s="81">
        <f>D34/B34*100</f>
        <v>30.984268867924524</v>
      </c>
      <c r="F34" s="33">
        <f>D34/C34*100</f>
        <v>96.59801470588235</v>
      </c>
    </row>
    <row r="35" spans="1:6" ht="48.75" customHeight="1">
      <c r="A35" s="76" t="s">
        <v>80</v>
      </c>
      <c r="B35" s="34">
        <v>3000</v>
      </c>
      <c r="C35" s="34">
        <v>0</v>
      </c>
      <c r="D35" s="34">
        <v>0</v>
      </c>
      <c r="E35" s="81">
        <v>0</v>
      </c>
      <c r="F35" s="33">
        <v>0</v>
      </c>
    </row>
    <row r="36" spans="1:6" ht="16.5" customHeight="1">
      <c r="A36" s="69" t="s">
        <v>81</v>
      </c>
      <c r="B36" s="34">
        <v>2100</v>
      </c>
      <c r="C36" s="34">
        <v>0</v>
      </c>
      <c r="D36" s="34">
        <v>0</v>
      </c>
      <c r="E36" s="81">
        <v>0</v>
      </c>
      <c r="F36" s="33">
        <v>0</v>
      </c>
    </row>
    <row r="37" spans="1:6" s="18" customFormat="1" ht="15.75" customHeight="1">
      <c r="A37" s="75" t="s">
        <v>75</v>
      </c>
      <c r="B37" s="44">
        <f>SUM(B31:B36)</f>
        <v>11465</v>
      </c>
      <c r="C37" s="44">
        <f>SUM(C31:C34)</f>
        <v>1551</v>
      </c>
      <c r="D37" s="44">
        <f>SUM(D31:D34)</f>
        <v>1444.339</v>
      </c>
      <c r="E37" s="82">
        <f t="shared" si="0"/>
        <v>12.597810728303532</v>
      </c>
      <c r="F37" s="62">
        <f t="shared" si="1"/>
        <v>93.12308188265635</v>
      </c>
    </row>
    <row r="38" spans="1:6" s="87" customFormat="1" ht="17.25" customHeight="1">
      <c r="A38" s="58" t="s">
        <v>6</v>
      </c>
      <c r="B38" s="44">
        <f>B37</f>
        <v>11465</v>
      </c>
      <c r="C38" s="44">
        <f>C37</f>
        <v>1551</v>
      </c>
      <c r="D38" s="44">
        <f>D37</f>
        <v>1444.339</v>
      </c>
      <c r="E38" s="82">
        <f t="shared" si="0"/>
        <v>12.597810728303532</v>
      </c>
      <c r="F38" s="62">
        <f t="shared" si="1"/>
        <v>93.12308188265635</v>
      </c>
    </row>
    <row r="39" spans="1:6" s="92" customFormat="1" ht="17.25" customHeight="1">
      <c r="A39" s="58" t="s">
        <v>71</v>
      </c>
      <c r="B39" s="44">
        <f>B29+B38</f>
        <v>3916902.619</v>
      </c>
      <c r="C39" s="44">
        <f>C29+C38</f>
        <v>639261.738</v>
      </c>
      <c r="D39" s="44">
        <f>D29+D38</f>
        <v>425954.80199999997</v>
      </c>
      <c r="E39" s="61">
        <f t="shared" si="0"/>
        <v>10.874786621801382</v>
      </c>
      <c r="F39" s="62">
        <f>D39/C39*100</f>
        <v>66.63230046156774</v>
      </c>
    </row>
    <row r="40" spans="1:6" s="103" customFormat="1" ht="37.5" customHeight="1">
      <c r="A40" s="102" t="s">
        <v>56</v>
      </c>
      <c r="B40" s="105">
        <v>3730</v>
      </c>
      <c r="C40" s="105">
        <v>0</v>
      </c>
      <c r="D40" s="106">
        <v>825.583</v>
      </c>
      <c r="E40" s="93">
        <f t="shared" si="0"/>
        <v>22.133592493297584</v>
      </c>
      <c r="F40" s="94">
        <v>0</v>
      </c>
    </row>
    <row r="41" spans="1:6" ht="27" customHeight="1">
      <c r="A41" s="86" t="s">
        <v>13</v>
      </c>
      <c r="B41" s="44">
        <f>B39+B40</f>
        <v>3920632.619</v>
      </c>
      <c r="C41" s="44">
        <f>C39+C40</f>
        <v>639261.738</v>
      </c>
      <c r="D41" s="44">
        <f>D39+D40</f>
        <v>426780.38499999995</v>
      </c>
      <c r="E41" s="93">
        <f t="shared" si="0"/>
        <v>10.885497991618887</v>
      </c>
      <c r="F41" s="94">
        <f>D41/C41*100</f>
        <v>66.7614467800355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2020-01-20T14:13:16Z</cp:lastPrinted>
  <dcterms:created xsi:type="dcterms:W3CDTF">2004-07-02T06:40:36Z</dcterms:created>
  <dcterms:modified xsi:type="dcterms:W3CDTF">2020-02-11T11:46:18Z</dcterms:modified>
  <cp:category/>
  <cp:version/>
  <cp:contentType/>
  <cp:contentStatus/>
</cp:coreProperties>
</file>