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40" activeTab="1"/>
  </bookViews>
  <sheets>
    <sheet name="Укр" sheetId="1" r:id="rId1"/>
    <sheet name="Рус" sheetId="2" r:id="rId2"/>
  </sheets>
  <definedNames/>
  <calcPr fullCalcOnLoad="1"/>
</workbook>
</file>

<file path=xl/sharedStrings.xml><?xml version="1.0" encoding="utf-8"?>
<sst xmlns="http://schemas.openxmlformats.org/spreadsheetml/2006/main" count="102" uniqueCount="100">
  <si>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</si>
  <si>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</si>
  <si>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</si>
  <si>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>Плата за предоставление других административных услуг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</si>
  <si>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</si>
  <si>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</si>
  <si>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 xml:space="preserve"> Медицинская субвенция из государственного бюджета местным бюджетам </t>
  </si>
  <si>
    <t xml:space="preserve">Другие субвенции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</si>
  <si>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</si>
  <si>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</si>
  <si>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</si>
  <si>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</si>
  <si>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</si>
  <si>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</si>
  <si>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</si>
  <si>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Субвенция из государственного бюджета местным бюджетам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вывоза бытового мусора и жидких нечистот  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</si>
  <si>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</si>
  <si>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</si>
  <si>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</si>
  <si>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</si>
  <si>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</si>
  <si>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      4) Единый налог </t>
  </si>
  <si>
    <t xml:space="preserve"> Субвенция из государственного бюджета местным бюджетам на выплату помощи семьям с детьми, малообеспеченным семьям, инвалидам с детства, детям-инвалидам, временной государственной помощи детям и помощи по присмотру за инвалидами I или II группы в результате психического расстройства </t>
  </si>
  <si>
    <t xml:space="preserve">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</t>
  </si>
  <si>
    <t xml:space="preserve">Субвенция с государственного бюджета местным бюджетам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предоставление социальных услуг в детских домах семейного типа и приемных семьях по принципу "деньги ходят за ребенком"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</si>
  <si>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</si>
  <si>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</si>
  <si>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Акцизный налог c реализации субъектами  хозяйствования розничной торговли подакцизных товаров 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</si>
  <si>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</si>
  <si>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</si>
  <si>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</si>
  <si>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</si>
  <si>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>Акцизний податок з реалізації суб'єктами господарювання роздрібної торгівлі підакцизних товарів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</si>
  <si>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</si>
  <si>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</si>
  <si>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</si>
  <si>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</si>
  <si>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 xml:space="preserve">      4) Єдиний податок</t>
  </si>
  <si>
    <t>Екологічний податок</t>
  </si>
  <si>
    <t>Адміністративні штрафи та інші санкції</t>
  </si>
  <si>
    <t>Плата  за надання інших адміністративних послуг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</si>
  <si>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</si>
  <si>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</si>
  <si>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</si>
  <si>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</si>
  <si>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</si>
  <si>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</si>
  <si>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</si>
  <si>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</si>
  <si>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</si>
  <si>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</si>
  <si>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 будинках сімейного типу та прийомних сім'ях за принципом "гроші ходять за дитиною"</t>
  </si>
  <si>
    <t>Інші субвенції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</si>
  <si>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</si>
  <si>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</si>
  <si>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</si>
  <si>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</si>
  <si>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</si>
  <si>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</si>
  <si>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</si>
  <si>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</si>
  <si>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</si>
  <si>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</si>
  <si>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жилья </t>
  </si>
  <si>
    <t>Повернення коштів, наданих для кредитування громадян на будівництво житла</t>
  </si>
  <si>
    <t>Відсотки за користуванням довгостроковим кредитом, що надається молодим сім"ям та одиноким молодим громадянам на будівництво житла</t>
  </si>
  <si>
    <t xml:space="preserve">        1)   Налог на имущество:</t>
  </si>
  <si>
    <t xml:space="preserve">Субвенции </t>
  </si>
  <si>
    <r>
      <t xml:space="preserve">   </t>
    </r>
    <r>
      <rPr>
        <i/>
        <sz val="11"/>
        <rFont val="Times New Roman"/>
        <family val="1"/>
      </rPr>
      <t xml:space="preserve"> -  плата за землю</t>
    </r>
  </si>
  <si>
    <t>Податок на прибуток підприємств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</si>
  <si>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</si>
  <si>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3) Збір за провадження деяких видів підприємницької діяльності, що справлявся до  1 січня 2015 року</t>
  </si>
  <si>
    <t>Екологический налог</t>
  </si>
  <si>
    <t>Кошти  від відчуження майна, що перебуває в комунальній власності</t>
  </si>
  <si>
    <t xml:space="preserve">Средства от отчуждения имущества,  находящегося в коммунальной собственности  </t>
  </si>
  <si>
    <t>Утверждено  на год с учетом изменений, тыс. грн.</t>
  </si>
  <si>
    <t>Кошти  від продажу землі</t>
  </si>
  <si>
    <t>Средства от продажи земли  </t>
  </si>
  <si>
    <t>Плата за розміщення тимчасово вільних коштів місцевих бюджетів</t>
  </si>
  <si>
    <t>Плата за размещение временно свободных средств местных бюджетов</t>
  </si>
  <si>
    <t xml:space="preserve">Сбор за осуществление некоторых видов предпринимательской деятельности, который взимался до 1 января 2015 года </t>
  </si>
  <si>
    <t>Збір за провадження деяких видів підприємницької діяльності, що справлявся до  1 січня 2015 року</t>
  </si>
  <si>
    <t>Процент поступлений до годовых сумм,                 %</t>
  </si>
  <si>
    <t>Возврат средств, предоставленных для кредитования граждан на строительство жилья</t>
  </si>
  <si>
    <t>в 5,3 р.б.</t>
  </si>
  <si>
    <t>Збір за забруднення навколишнього природного середовища</t>
  </si>
  <si>
    <t>Сбор за загрязнение окружающей природной среды</t>
  </si>
  <si>
    <t xml:space="preserve">Надійшло січень-червень      тис. грн. </t>
  </si>
  <si>
    <t xml:space="preserve">Поступило            январь - июнь,
тыс. грн. </t>
  </si>
  <si>
    <t>Ежемесячная информация о поступлениях в городской бюджет г. Николаева 
за  2016 год                                                                 
(без собственных поступлений бюджетных учреждений )</t>
  </si>
  <si>
    <t>Щомісячна  інформація про надходження  до  міського бюджету м. Миколаєва      
 за 2016 рік (без власних надходжень бюджетних установ)</t>
  </si>
  <si>
    <t>Процент поступлений     к плану отчетного периода,              %</t>
  </si>
  <si>
    <t>План   на        январь -июнь                с учетом изменений, тыс. грн.</t>
  </si>
  <si>
    <t>Затверджено      на рік з урахуванням змін, 
тис. грн.</t>
  </si>
  <si>
    <t>План на           січень - червень  з урахуванням змін, 
тис. грн.</t>
  </si>
  <si>
    <t>Відсоток            надходжень до річних показників, 
%</t>
  </si>
  <si>
    <t>Відсоток надходжень до плану звітного періоду, 
%</t>
  </si>
  <si>
    <t>в 5,9 р.б.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</si>
  <si>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</si>
  <si>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Субвенция за счет остатка средств образовательной субвенции из государственного бюджета местным бюджетам, которая образовалась на начало бюджетного периода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</si>
</sst>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0"/>
    <numFmt numFmtId="175" formatCode="0.0000"/>
    <numFmt numFmtId="176" formatCode="#,##0.00;[Red]\-#,##0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10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Arial Cyr"/>
      <family val="0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2" fontId="4" fillId="0" borderId="0" xfId="0" applyNumberFormat="1" applyFont="1" applyAlignment="1">
      <alignment horizontal="right"/>
    </xf>
    <xf numFmtId="174" fontId="4" fillId="0" borderId="0" xfId="0" applyNumberFormat="1" applyFont="1" applyFill="1" applyAlignment="1">
      <alignment/>
    </xf>
    <xf numFmtId="172" fontId="8" fillId="0" borderId="0" xfId="0" applyNumberFormat="1" applyFont="1" applyAlignment="1">
      <alignment horizontal="right"/>
    </xf>
    <xf numFmtId="174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72" fontId="8" fillId="0" borderId="10" xfId="0" applyNumberFormat="1" applyFont="1" applyBorder="1" applyAlignment="1">
      <alignment horizontal="right"/>
    </xf>
    <xf numFmtId="173" fontId="9" fillId="0" borderId="10" xfId="0" applyNumberFormat="1" applyFont="1" applyFill="1" applyBorder="1" applyAlignment="1">
      <alignment horizontal="right"/>
    </xf>
    <xf numFmtId="173" fontId="7" fillId="0" borderId="1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172" fontId="8" fillId="0" borderId="10" xfId="0" applyNumberFormat="1" applyFont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12" fillId="0" borderId="10" xfId="0" applyNumberFormat="1" applyFont="1" applyBorder="1" applyAlignment="1">
      <alignment vertical="top" wrapText="1"/>
    </xf>
    <xf numFmtId="0" fontId="12" fillId="0" borderId="10" xfId="0" applyNumberFormat="1" applyFont="1" applyFill="1" applyBorder="1" applyAlignment="1">
      <alignment vertical="top" wrapText="1"/>
    </xf>
    <xf numFmtId="0" fontId="13" fillId="0" borderId="10" xfId="0" applyNumberFormat="1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9" fillId="0" borderId="10" xfId="0" applyFont="1" applyBorder="1" applyAlignment="1">
      <alignment wrapText="1"/>
    </xf>
    <xf numFmtId="173" fontId="12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0" fontId="12" fillId="0" borderId="10" xfId="0" applyFont="1" applyBorder="1" applyAlignment="1">
      <alignment horizontal="left" vertical="top" wrapText="1"/>
    </xf>
    <xf numFmtId="0" fontId="12" fillId="0" borderId="10" xfId="0" applyNumberFormat="1" applyFont="1" applyFill="1" applyBorder="1" applyAlignment="1">
      <alignment horizontal="left" vertical="top" wrapText="1"/>
    </xf>
    <xf numFmtId="0" fontId="12" fillId="0" borderId="10" xfId="0" applyFont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7" fillId="0" borderId="10" xfId="0" applyFont="1" applyBorder="1" applyAlignment="1">
      <alignment wrapText="1"/>
    </xf>
    <xf numFmtId="173" fontId="7" fillId="0" borderId="10" xfId="0" applyNumberFormat="1" applyFont="1" applyFill="1" applyBorder="1" applyAlignment="1">
      <alignment/>
    </xf>
    <xf numFmtId="173" fontId="9" fillId="0" borderId="10" xfId="0" applyNumberFormat="1" applyFont="1" applyFill="1" applyBorder="1" applyAlignment="1">
      <alignment/>
    </xf>
    <xf numFmtId="173" fontId="12" fillId="0" borderId="10" xfId="0" applyNumberFormat="1" applyFont="1" applyFill="1" applyBorder="1" applyAlignment="1">
      <alignment/>
    </xf>
    <xf numFmtId="0" fontId="16" fillId="0" borderId="0" xfId="0" applyFont="1" applyFill="1" applyAlignment="1">
      <alignment vertical="top"/>
    </xf>
    <xf numFmtId="0" fontId="1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10" xfId="0" applyFont="1" applyBorder="1" applyAlignment="1">
      <alignment/>
    </xf>
    <xf numFmtId="173" fontId="12" fillId="0" borderId="10" xfId="0" applyNumberFormat="1" applyFont="1" applyBorder="1" applyAlignment="1">
      <alignment/>
    </xf>
    <xf numFmtId="173" fontId="9" fillId="0" borderId="10" xfId="0" applyNumberFormat="1" applyFont="1" applyBorder="1" applyAlignment="1">
      <alignment/>
    </xf>
    <xf numFmtId="173" fontId="9" fillId="0" borderId="10" xfId="0" applyNumberFormat="1" applyFont="1" applyFill="1" applyBorder="1" applyAlignment="1">
      <alignment/>
    </xf>
    <xf numFmtId="172" fontId="11" fillId="0" borderId="10" xfId="0" applyNumberFormat="1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right"/>
    </xf>
    <xf numFmtId="173" fontId="11" fillId="0" borderId="10" xfId="0" applyNumberFormat="1" applyFont="1" applyFill="1" applyBorder="1" applyAlignment="1">
      <alignment horizontal="right"/>
    </xf>
    <xf numFmtId="173" fontId="11" fillId="0" borderId="10" xfId="0" applyNumberFormat="1" applyFont="1" applyFill="1" applyBorder="1" applyAlignment="1">
      <alignment/>
    </xf>
    <xf numFmtId="0" fontId="14" fillId="0" borderId="0" xfId="0" applyFont="1" applyFill="1" applyAlignment="1">
      <alignment horizontal="right"/>
    </xf>
    <xf numFmtId="173" fontId="7" fillId="0" borderId="0" xfId="0" applyNumberFormat="1" applyFont="1" applyFill="1" applyBorder="1" applyAlignment="1">
      <alignment/>
    </xf>
    <xf numFmtId="173" fontId="8" fillId="0" borderId="10" xfId="0" applyNumberFormat="1" applyFont="1" applyFill="1" applyBorder="1" applyAlignment="1">
      <alignment/>
    </xf>
    <xf numFmtId="173" fontId="9" fillId="0" borderId="10" xfId="0" applyNumberFormat="1" applyFont="1" applyBorder="1" applyAlignment="1">
      <alignment vertical="top" wrapText="1"/>
    </xf>
    <xf numFmtId="173" fontId="9" fillId="0" borderId="10" xfId="0" applyNumberFormat="1" applyFont="1" applyFill="1" applyBorder="1" applyAlignment="1">
      <alignment vertical="top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7" fillId="0" borderId="10" xfId="0" applyFont="1" applyFill="1" applyBorder="1" applyAlignment="1">
      <alignment vertical="top" wrapText="1"/>
    </xf>
    <xf numFmtId="172" fontId="11" fillId="0" borderId="10" xfId="0" applyNumberFormat="1" applyFont="1" applyFill="1" applyBorder="1" applyAlignment="1">
      <alignment horizontal="right"/>
    </xf>
    <xf numFmtId="0" fontId="9" fillId="0" borderId="10" xfId="0" applyFont="1" applyBorder="1" applyAlignment="1">
      <alignment vertical="center" wrapText="1"/>
    </xf>
    <xf numFmtId="173" fontId="12" fillId="0" borderId="10" xfId="0" applyNumberFormat="1" applyFont="1" applyFill="1" applyBorder="1" applyAlignment="1">
      <alignment/>
    </xf>
    <xf numFmtId="173" fontId="10" fillId="0" borderId="10" xfId="0" applyNumberFormat="1" applyFont="1" applyFill="1" applyBorder="1" applyAlignment="1">
      <alignment horizontal="right"/>
    </xf>
    <xf numFmtId="172" fontId="10" fillId="0" borderId="10" xfId="0" applyNumberFormat="1" applyFont="1" applyBorder="1" applyAlignment="1">
      <alignment horizontal="right"/>
    </xf>
    <xf numFmtId="173" fontId="10" fillId="0" borderId="10" xfId="0" applyNumberFormat="1" applyFont="1" applyBorder="1" applyAlignment="1">
      <alignment horizontal="right"/>
    </xf>
    <xf numFmtId="172" fontId="9" fillId="0" borderId="10" xfId="0" applyNumberFormat="1" applyFont="1" applyFill="1" applyBorder="1" applyAlignment="1">
      <alignment/>
    </xf>
    <xf numFmtId="172" fontId="7" fillId="0" borderId="10" xfId="0" applyNumberFormat="1" applyFont="1" applyFill="1" applyBorder="1" applyAlignment="1">
      <alignment/>
    </xf>
    <xf numFmtId="0" fontId="20" fillId="0" borderId="0" xfId="0" applyFont="1" applyFill="1" applyAlignment="1">
      <alignment vertical="top"/>
    </xf>
    <xf numFmtId="0" fontId="21" fillId="0" borderId="0" xfId="0" applyFont="1" applyFill="1" applyAlignment="1">
      <alignment/>
    </xf>
    <xf numFmtId="0" fontId="8" fillId="0" borderId="10" xfId="0" applyFont="1" applyBorder="1" applyAlignment="1">
      <alignment vertical="center" wrapText="1"/>
    </xf>
    <xf numFmtId="0" fontId="8" fillId="0" borderId="10" xfId="0" applyFont="1" applyFill="1" applyBorder="1" applyAlignment="1">
      <alignment horizontal="left" wrapText="1"/>
    </xf>
    <xf numFmtId="173" fontId="8" fillId="0" borderId="10" xfId="0" applyNumberFormat="1" applyFont="1" applyFill="1" applyBorder="1" applyAlignment="1">
      <alignment/>
    </xf>
    <xf numFmtId="172" fontId="8" fillId="0" borderId="10" xfId="0" applyNumberFormat="1" applyFont="1" applyFill="1" applyBorder="1" applyAlignment="1">
      <alignment/>
    </xf>
    <xf numFmtId="172" fontId="8" fillId="0" borderId="10" xfId="0" applyNumberFormat="1" applyFont="1" applyFill="1" applyBorder="1" applyAlignment="1">
      <alignment horizontal="right"/>
    </xf>
    <xf numFmtId="172" fontId="9" fillId="0" borderId="10" xfId="0" applyNumberFormat="1" applyFont="1" applyFill="1" applyBorder="1" applyAlignment="1">
      <alignment horizontal="right"/>
    </xf>
    <xf numFmtId="0" fontId="7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172" fontId="8" fillId="0" borderId="10" xfId="0" applyNumberFormat="1" applyFont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2" fontId="9" fillId="0" borderId="10" xfId="0" applyNumberFormat="1" applyFont="1" applyBorder="1" applyAlignment="1">
      <alignment horizontal="center" vertical="top" wrapText="1"/>
    </xf>
    <xf numFmtId="172" fontId="8" fillId="0" borderId="11" xfId="0" applyNumberFormat="1" applyFont="1" applyBorder="1" applyAlignment="1">
      <alignment horizontal="center" vertical="top" wrapText="1"/>
    </xf>
    <xf numFmtId="172" fontId="8" fillId="0" borderId="12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174" fontId="8" fillId="0" borderId="11" xfId="0" applyNumberFormat="1" applyFont="1" applyFill="1" applyBorder="1" applyAlignment="1">
      <alignment horizontal="center" vertical="top" wrapText="1"/>
    </xf>
    <xf numFmtId="174" fontId="8" fillId="0" borderId="12" xfId="0" applyNumberFormat="1" applyFont="1" applyFill="1" applyBorder="1" applyAlignment="1">
      <alignment horizontal="center" vertical="top" wrapText="1"/>
    </xf>
    <xf numFmtId="172" fontId="8" fillId="0" borderId="11" xfId="0" applyNumberFormat="1" applyFont="1" applyFill="1" applyBorder="1" applyAlignment="1">
      <alignment horizontal="center" vertical="top" wrapText="1"/>
    </xf>
    <xf numFmtId="172" fontId="8" fillId="0" borderId="12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view="pageBreakPreview" zoomScale="75" zoomScaleSheetLayoutView="75" zoomScalePageLayoutView="0" workbookViewId="0" topLeftCell="A37">
      <selection activeCell="I46" sqref="I46"/>
    </sheetView>
  </sheetViews>
  <sheetFormatPr defaultColWidth="9.00390625" defaultRowHeight="12.75"/>
  <cols>
    <col min="1" max="1" width="42.00390625" style="0" customWidth="1"/>
    <col min="2" max="2" width="17.75390625" style="13" customWidth="1"/>
    <col min="3" max="3" width="16.00390625" style="0" customWidth="1"/>
    <col min="4" max="5" width="15.875" style="0" customWidth="1"/>
    <col min="6" max="6" width="14.625" style="0" customWidth="1"/>
  </cols>
  <sheetData>
    <row r="1" spans="1:7" ht="12.75" customHeight="1">
      <c r="A1" s="12"/>
      <c r="B1" s="69"/>
      <c r="C1" s="12"/>
      <c r="D1" s="12"/>
      <c r="E1" s="12"/>
      <c r="F1" s="6"/>
      <c r="G1" s="13"/>
    </row>
    <row r="2" spans="1:7" ht="26.25" customHeight="1">
      <c r="A2" s="90" t="s">
        <v>90</v>
      </c>
      <c r="B2" s="90"/>
      <c r="C2" s="90"/>
      <c r="D2" s="90"/>
      <c r="E2" s="90"/>
      <c r="F2" s="91"/>
      <c r="G2" s="13"/>
    </row>
    <row r="3" spans="1:7" ht="15">
      <c r="A3" s="3"/>
      <c r="B3" s="70"/>
      <c r="C3" s="7"/>
      <c r="D3" s="8"/>
      <c r="E3" s="8"/>
      <c r="F3" s="6"/>
      <c r="G3" s="13"/>
    </row>
    <row r="4" spans="1:7" ht="27" customHeight="1">
      <c r="A4" s="92" t="s">
        <v>29</v>
      </c>
      <c r="B4" s="96" t="s">
        <v>93</v>
      </c>
      <c r="C4" s="93" t="s">
        <v>94</v>
      </c>
      <c r="D4" s="94" t="s">
        <v>87</v>
      </c>
      <c r="E4" s="97" t="s">
        <v>95</v>
      </c>
      <c r="F4" s="95" t="s">
        <v>96</v>
      </c>
      <c r="G4" s="13"/>
    </row>
    <row r="5" spans="1:7" ht="49.5" customHeight="1">
      <c r="A5" s="92"/>
      <c r="B5" s="96"/>
      <c r="C5" s="93"/>
      <c r="D5" s="94"/>
      <c r="E5" s="97"/>
      <c r="F5" s="95"/>
      <c r="G5" s="13"/>
    </row>
    <row r="6" spans="1:7" ht="15">
      <c r="A6" s="17" t="s">
        <v>30</v>
      </c>
      <c r="B6" s="71"/>
      <c r="C6" s="15"/>
      <c r="D6" s="16"/>
      <c r="E6" s="16"/>
      <c r="F6" s="14"/>
      <c r="G6" s="13"/>
    </row>
    <row r="7" spans="1:7" ht="20.25" customHeight="1">
      <c r="A7" s="28" t="s">
        <v>31</v>
      </c>
      <c r="B7" s="66">
        <v>880000</v>
      </c>
      <c r="C7" s="61">
        <v>402995.8</v>
      </c>
      <c r="D7" s="50">
        <v>458228.951</v>
      </c>
      <c r="E7" s="80">
        <f>D7/B7*100</f>
        <v>52.07147170454546</v>
      </c>
      <c r="F7" s="9">
        <f>D7/C7*100</f>
        <v>113.70563936398345</v>
      </c>
      <c r="G7" s="13"/>
    </row>
    <row r="8" spans="1:7" ht="15">
      <c r="A8" s="25" t="s">
        <v>69</v>
      </c>
      <c r="B8" s="68">
        <v>2400</v>
      </c>
      <c r="C8" s="61">
        <v>1397.4</v>
      </c>
      <c r="D8" s="50">
        <v>1030.888</v>
      </c>
      <c r="E8" s="80">
        <f aca="true" t="shared" si="0" ref="E8:E47">D8/B8*100</f>
        <v>42.95366666666666</v>
      </c>
      <c r="F8" s="9">
        <f aca="true" t="shared" si="1" ref="F8:F24">D8/C8*100</f>
        <v>73.77186202948332</v>
      </c>
      <c r="G8" s="13"/>
    </row>
    <row r="9" spans="1:7" ht="45">
      <c r="A9" s="24" t="s">
        <v>32</v>
      </c>
      <c r="B9" s="59">
        <v>118000</v>
      </c>
      <c r="C9" s="61">
        <v>58400</v>
      </c>
      <c r="D9" s="50">
        <v>74750.841</v>
      </c>
      <c r="E9" s="80">
        <f t="shared" si="0"/>
        <v>63.34817033898305</v>
      </c>
      <c r="F9" s="9">
        <f t="shared" si="1"/>
        <v>127.9980154109589</v>
      </c>
      <c r="G9" s="13"/>
    </row>
    <row r="10" spans="1:7" ht="15">
      <c r="A10" s="25" t="s">
        <v>60</v>
      </c>
      <c r="B10" s="68">
        <f>B11+B15+B17</f>
        <v>391790</v>
      </c>
      <c r="C10" s="61">
        <f>C11+C15+C17</f>
        <v>184656.85</v>
      </c>
      <c r="D10" s="10">
        <f>D11+D15+D16+D17</f>
        <v>218758.839</v>
      </c>
      <c r="E10" s="80">
        <f t="shared" si="0"/>
        <v>55.83573827815922</v>
      </c>
      <c r="F10" s="9">
        <f t="shared" si="1"/>
        <v>118.46776277186576</v>
      </c>
      <c r="G10" s="13"/>
    </row>
    <row r="11" spans="1:7" s="46" customFormat="1" ht="15">
      <c r="A11" s="20" t="s">
        <v>33</v>
      </c>
      <c r="B11" s="76">
        <f>SUM(B12:B14)</f>
        <v>245165</v>
      </c>
      <c r="C11" s="77">
        <f>C12+C13+C14</f>
        <v>112438</v>
      </c>
      <c r="D11" s="40">
        <f>D12+D13+D14</f>
        <v>128495.978</v>
      </c>
      <c r="E11" s="80">
        <f t="shared" si="0"/>
        <v>52.41204005465707</v>
      </c>
      <c r="F11" s="78">
        <f t="shared" si="1"/>
        <v>114.28162898664154</v>
      </c>
      <c r="G11" s="45"/>
    </row>
    <row r="12" spans="1:7" s="46" customFormat="1" ht="30">
      <c r="A12" s="20" t="s">
        <v>62</v>
      </c>
      <c r="B12" s="76">
        <v>15570</v>
      </c>
      <c r="C12" s="77">
        <v>6950</v>
      </c>
      <c r="D12" s="51">
        <v>10313.263</v>
      </c>
      <c r="E12" s="80">
        <f t="shared" si="0"/>
        <v>66.2380411046885</v>
      </c>
      <c r="F12" s="78">
        <f t="shared" si="1"/>
        <v>148.39227338129496</v>
      </c>
      <c r="G12" s="45"/>
    </row>
    <row r="13" spans="1:7" s="46" customFormat="1" ht="15">
      <c r="A13" s="20" t="s">
        <v>34</v>
      </c>
      <c r="B13" s="76">
        <v>224600</v>
      </c>
      <c r="C13" s="77">
        <v>105050</v>
      </c>
      <c r="D13" s="51">
        <v>117717.637</v>
      </c>
      <c r="E13" s="80">
        <f t="shared" si="0"/>
        <v>52.4121268922529</v>
      </c>
      <c r="F13" s="78">
        <f t="shared" si="1"/>
        <v>112.05867396477869</v>
      </c>
      <c r="G13" s="45"/>
    </row>
    <row r="14" spans="1:7" s="46" customFormat="1" ht="15">
      <c r="A14" s="20" t="s">
        <v>35</v>
      </c>
      <c r="B14" s="76">
        <v>4995</v>
      </c>
      <c r="C14" s="77">
        <v>438</v>
      </c>
      <c r="D14" s="51">
        <v>465.078</v>
      </c>
      <c r="E14" s="80">
        <f t="shared" si="0"/>
        <v>9.31087087087087</v>
      </c>
      <c r="F14" s="78">
        <f t="shared" si="1"/>
        <v>106.18219178082191</v>
      </c>
      <c r="G14" s="45"/>
    </row>
    <row r="15" spans="1:7" s="46" customFormat="1" ht="15">
      <c r="A15" s="23" t="s">
        <v>36</v>
      </c>
      <c r="B15" s="76">
        <v>195</v>
      </c>
      <c r="C15" s="77">
        <v>88.85</v>
      </c>
      <c r="D15" s="51">
        <v>114.795</v>
      </c>
      <c r="E15" s="80">
        <f t="shared" si="0"/>
        <v>58.869230769230775</v>
      </c>
      <c r="F15" s="78">
        <f t="shared" si="1"/>
        <v>129.20090039392235</v>
      </c>
      <c r="G15" s="45"/>
    </row>
    <row r="16" spans="1:7" s="46" customFormat="1" ht="45">
      <c r="A16" s="23" t="s">
        <v>71</v>
      </c>
      <c r="B16" s="76"/>
      <c r="C16" s="77"/>
      <c r="D16" s="51">
        <v>-90.504</v>
      </c>
      <c r="E16" s="80"/>
      <c r="F16" s="78"/>
      <c r="G16" s="45"/>
    </row>
    <row r="17" spans="1:7" s="46" customFormat="1" ht="15">
      <c r="A17" s="23" t="s">
        <v>37</v>
      </c>
      <c r="B17" s="76">
        <v>146430</v>
      </c>
      <c r="C17" s="77">
        <v>72130</v>
      </c>
      <c r="D17" s="51">
        <v>90238.57</v>
      </c>
      <c r="E17" s="80">
        <f t="shared" si="0"/>
        <v>61.62573926108038</v>
      </c>
      <c r="F17" s="78">
        <f t="shared" si="1"/>
        <v>125.10546235962845</v>
      </c>
      <c r="G17" s="45"/>
    </row>
    <row r="18" spans="1:7" ht="15">
      <c r="A18" s="24" t="s">
        <v>39</v>
      </c>
      <c r="B18" s="59">
        <v>150</v>
      </c>
      <c r="C18" s="61">
        <v>72</v>
      </c>
      <c r="D18" s="50">
        <v>-123.601</v>
      </c>
      <c r="E18" s="80"/>
      <c r="F18" s="9"/>
      <c r="G18" s="13"/>
    </row>
    <row r="19" spans="1:7" ht="30">
      <c r="A19" s="24" t="s">
        <v>40</v>
      </c>
      <c r="B19" s="59">
        <v>14210</v>
      </c>
      <c r="C19" s="61">
        <v>6690</v>
      </c>
      <c r="D19" s="50">
        <v>6622.903</v>
      </c>
      <c r="E19" s="80">
        <f t="shared" si="0"/>
        <v>46.607339901477836</v>
      </c>
      <c r="F19" s="9">
        <f t="shared" si="1"/>
        <v>98.99705530642751</v>
      </c>
      <c r="G19" s="13"/>
    </row>
    <row r="20" spans="1:7" ht="60">
      <c r="A20" s="24" t="s">
        <v>41</v>
      </c>
      <c r="B20" s="59">
        <v>7400</v>
      </c>
      <c r="C20" s="61">
        <v>3614</v>
      </c>
      <c r="D20" s="50">
        <v>5583.778</v>
      </c>
      <c r="E20" s="80">
        <f t="shared" si="0"/>
        <v>75.45645945945945</v>
      </c>
      <c r="F20" s="9">
        <f t="shared" si="1"/>
        <v>154.50409518539016</v>
      </c>
      <c r="G20" s="13"/>
    </row>
    <row r="21" spans="1:7" ht="15">
      <c r="A21" s="24" t="s">
        <v>42</v>
      </c>
      <c r="B21" s="59">
        <v>5800</v>
      </c>
      <c r="C21" s="61">
        <v>3002</v>
      </c>
      <c r="D21" s="50">
        <v>2637.122</v>
      </c>
      <c r="E21" s="80">
        <f t="shared" si="0"/>
        <v>45.46762068965517</v>
      </c>
      <c r="F21" s="9">
        <f t="shared" si="1"/>
        <v>87.84550299800132</v>
      </c>
      <c r="G21" s="13"/>
    </row>
    <row r="22" spans="1:7" ht="30">
      <c r="A22" s="24" t="s">
        <v>78</v>
      </c>
      <c r="B22" s="59"/>
      <c r="C22" s="61"/>
      <c r="D22" s="50">
        <v>11704.918</v>
      </c>
      <c r="E22" s="80"/>
      <c r="F22" s="9"/>
      <c r="G22" s="13"/>
    </row>
    <row r="23" spans="1:7" ht="15">
      <c r="A23" s="25" t="s">
        <v>43</v>
      </c>
      <c r="B23" s="59">
        <v>3430</v>
      </c>
      <c r="C23" s="61">
        <v>1670</v>
      </c>
      <c r="D23" s="66">
        <v>2605.282</v>
      </c>
      <c r="E23" s="80">
        <f t="shared" si="0"/>
        <v>75.95574344023323</v>
      </c>
      <c r="F23" s="9">
        <f t="shared" si="1"/>
        <v>156.00491017964075</v>
      </c>
      <c r="G23" s="13"/>
    </row>
    <row r="24" spans="1:7" s="35" customFormat="1" ht="17.25" customHeight="1">
      <c r="A24" s="26" t="s">
        <v>44</v>
      </c>
      <c r="B24" s="49">
        <f>B7+B8+B9+B10++B18+B19+B20+B21+B23+B22</f>
        <v>1423180</v>
      </c>
      <c r="C24" s="49">
        <f>C7+C8+C9+C10++C18+C19+C20+C21+C23+C22</f>
        <v>662498.05</v>
      </c>
      <c r="D24" s="49">
        <f>D7+D8+D9+D10+D18+D19+D20+D21+D23+D22</f>
        <v>781799.921</v>
      </c>
      <c r="E24" s="81">
        <f t="shared" si="0"/>
        <v>54.933312792478816</v>
      </c>
      <c r="F24" s="60">
        <f t="shared" si="1"/>
        <v>118.00788258923932</v>
      </c>
      <c r="G24" s="36"/>
    </row>
    <row r="25" spans="1:7" ht="23.25" customHeight="1">
      <c r="A25" s="25" t="s">
        <v>45</v>
      </c>
      <c r="B25" s="59">
        <f>SUM(B26:B33)</f>
        <v>1306845.8730000001</v>
      </c>
      <c r="C25" s="61">
        <f>SUM(C26:C33)</f>
        <v>710748.1860000001</v>
      </c>
      <c r="D25" s="61">
        <f>SUM(D26:D33)</f>
        <v>710414.187</v>
      </c>
      <c r="E25" s="80">
        <f t="shared" si="0"/>
        <v>54.36097719535745</v>
      </c>
      <c r="F25" s="9">
        <f aca="true" t="shared" si="2" ref="F25:F34">D25/C25*100</f>
        <v>99.95300740732385</v>
      </c>
      <c r="G25" s="33"/>
    </row>
    <row r="26" spans="1:7" ht="119.25" customHeight="1">
      <c r="A26" s="30" t="s">
        <v>46</v>
      </c>
      <c r="B26" s="76">
        <v>425980</v>
      </c>
      <c r="C26" s="79">
        <v>224539.711</v>
      </c>
      <c r="D26" s="57">
        <v>224539.667</v>
      </c>
      <c r="E26" s="80">
        <f t="shared" si="0"/>
        <v>52.7113167284849</v>
      </c>
      <c r="F26" s="78">
        <f t="shared" si="2"/>
        <v>99.99998040435706</v>
      </c>
      <c r="G26" s="33"/>
    </row>
    <row r="27" spans="1:7" ht="133.5" customHeight="1">
      <c r="A27" s="30" t="s">
        <v>47</v>
      </c>
      <c r="B27" s="76">
        <v>233260.1</v>
      </c>
      <c r="C27" s="79">
        <v>147519.3</v>
      </c>
      <c r="D27" s="57">
        <v>147510.933</v>
      </c>
      <c r="E27" s="80">
        <f t="shared" si="0"/>
        <v>63.23881924083887</v>
      </c>
      <c r="F27" s="78">
        <f t="shared" si="2"/>
        <v>99.99432819976775</v>
      </c>
      <c r="G27" s="33"/>
    </row>
    <row r="28" spans="1:7" ht="80.25" customHeight="1">
      <c r="A28" s="30" t="s">
        <v>48</v>
      </c>
      <c r="B28" s="76">
        <v>291.9</v>
      </c>
      <c r="C28" s="77">
        <v>241.459</v>
      </c>
      <c r="D28" s="57">
        <v>241.459</v>
      </c>
      <c r="E28" s="80">
        <f t="shared" si="0"/>
        <v>82.71976704350806</v>
      </c>
      <c r="F28" s="78">
        <f t="shared" si="2"/>
        <v>100</v>
      </c>
      <c r="G28" s="33"/>
    </row>
    <row r="29" spans="1:7" ht="30">
      <c r="A29" s="30" t="s">
        <v>49</v>
      </c>
      <c r="B29" s="76">
        <v>309413.5</v>
      </c>
      <c r="C29" s="77">
        <v>174698.9</v>
      </c>
      <c r="D29" s="57">
        <v>174698.9</v>
      </c>
      <c r="E29" s="80">
        <f t="shared" si="0"/>
        <v>56.461305017395816</v>
      </c>
      <c r="F29" s="78">
        <f t="shared" si="2"/>
        <v>100</v>
      </c>
      <c r="G29" s="33"/>
    </row>
    <row r="30" spans="1:7" ht="36" customHeight="1">
      <c r="A30" s="30" t="s">
        <v>50</v>
      </c>
      <c r="B30" s="76">
        <v>330173.933</v>
      </c>
      <c r="C30" s="77">
        <v>160064.052</v>
      </c>
      <c r="D30" s="57">
        <v>160064.052</v>
      </c>
      <c r="E30" s="80">
        <f t="shared" si="0"/>
        <v>48.478706524660744</v>
      </c>
      <c r="F30" s="78">
        <f t="shared" si="2"/>
        <v>100</v>
      </c>
      <c r="G30" s="33"/>
    </row>
    <row r="31" spans="1:7" ht="147.75" customHeight="1">
      <c r="A31" s="31" t="s">
        <v>51</v>
      </c>
      <c r="B31" s="76">
        <v>3174.2</v>
      </c>
      <c r="C31" s="77">
        <v>1487.3</v>
      </c>
      <c r="D31" s="57">
        <v>1350.714</v>
      </c>
      <c r="E31" s="80">
        <f t="shared" si="0"/>
        <v>42.55289521769265</v>
      </c>
      <c r="F31" s="78">
        <f t="shared" si="2"/>
        <v>90.8165131446245</v>
      </c>
      <c r="G31" s="33"/>
    </row>
    <row r="32" spans="1:7" ht="75" customHeight="1">
      <c r="A32" s="31" t="s">
        <v>98</v>
      </c>
      <c r="B32" s="76">
        <v>749.87</v>
      </c>
      <c r="C32" s="77"/>
      <c r="D32" s="57"/>
      <c r="E32" s="80"/>
      <c r="F32" s="78"/>
      <c r="G32" s="33"/>
    </row>
    <row r="33" spans="1:7" ht="15">
      <c r="A33" s="32" t="s">
        <v>52</v>
      </c>
      <c r="B33" s="76">
        <v>3802.37</v>
      </c>
      <c r="C33" s="79">
        <v>2197.464</v>
      </c>
      <c r="D33" s="57">
        <v>2008.462</v>
      </c>
      <c r="E33" s="80">
        <f t="shared" si="0"/>
        <v>52.821319335046304</v>
      </c>
      <c r="F33" s="78">
        <f t="shared" si="2"/>
        <v>91.3990854912754</v>
      </c>
      <c r="G33" s="33"/>
    </row>
    <row r="34" spans="1:7" s="37" customFormat="1" ht="14.25">
      <c r="A34" s="27" t="s">
        <v>53</v>
      </c>
      <c r="B34" s="49">
        <f>B24+B25</f>
        <v>2730025.873</v>
      </c>
      <c r="C34" s="62">
        <f>C24+C25</f>
        <v>1373246.236</v>
      </c>
      <c r="D34" s="11">
        <f>D24+D25</f>
        <v>1492214.108</v>
      </c>
      <c r="E34" s="81">
        <f t="shared" si="0"/>
        <v>54.659339413520634</v>
      </c>
      <c r="F34" s="60">
        <f t="shared" si="2"/>
        <v>108.66325855343541</v>
      </c>
      <c r="G34" s="36"/>
    </row>
    <row r="35" spans="1:7" ht="15">
      <c r="A35" s="27" t="s">
        <v>54</v>
      </c>
      <c r="B35" s="59"/>
      <c r="C35" s="62"/>
      <c r="D35" s="58"/>
      <c r="E35" s="80"/>
      <c r="F35" s="9"/>
      <c r="G35" s="33"/>
    </row>
    <row r="36" spans="1:7" ht="15">
      <c r="A36" s="24" t="s">
        <v>38</v>
      </c>
      <c r="B36" s="59">
        <v>620</v>
      </c>
      <c r="C36" s="61">
        <v>398.7</v>
      </c>
      <c r="D36" s="58">
        <v>361.244</v>
      </c>
      <c r="E36" s="80">
        <f t="shared" si="0"/>
        <v>58.26516129032259</v>
      </c>
      <c r="F36" s="9">
        <f>D36/C36*100</f>
        <v>90.60546777025334</v>
      </c>
      <c r="G36" s="33"/>
    </row>
    <row r="37" spans="1:7" ht="30">
      <c r="A37" s="24" t="s">
        <v>85</v>
      </c>
      <c r="B37" s="59"/>
      <c r="C37" s="61"/>
      <c r="D37" s="58">
        <v>1.041</v>
      </c>
      <c r="E37" s="80"/>
      <c r="F37" s="9"/>
      <c r="G37" s="33"/>
    </row>
    <row r="38" spans="1:7" ht="68.25" customHeight="1">
      <c r="A38" s="24" t="s">
        <v>55</v>
      </c>
      <c r="B38" s="59">
        <v>1500</v>
      </c>
      <c r="C38" s="61">
        <v>536.4</v>
      </c>
      <c r="D38" s="59">
        <v>144.975</v>
      </c>
      <c r="E38" s="80">
        <f t="shared" si="0"/>
        <v>9.665</v>
      </c>
      <c r="F38" s="9">
        <f>D38/C38*100</f>
        <v>27.027404921700228</v>
      </c>
      <c r="G38" s="33"/>
    </row>
    <row r="39" spans="1:7" ht="60">
      <c r="A39" s="29" t="s">
        <v>65</v>
      </c>
      <c r="B39" s="59">
        <v>70</v>
      </c>
      <c r="C39" s="61">
        <v>39.6</v>
      </c>
      <c r="D39" s="59">
        <v>41.005</v>
      </c>
      <c r="E39" s="80">
        <f t="shared" si="0"/>
        <v>58.578571428571436</v>
      </c>
      <c r="F39" s="9">
        <f>D39/C39*100</f>
        <v>103.5479797979798</v>
      </c>
      <c r="G39" s="33"/>
    </row>
    <row r="40" spans="1:7" ht="36" customHeight="1">
      <c r="A40" s="24" t="s">
        <v>56</v>
      </c>
      <c r="B40" s="59">
        <v>165</v>
      </c>
      <c r="C40" s="61">
        <v>150</v>
      </c>
      <c r="D40" s="59">
        <v>881.132</v>
      </c>
      <c r="E40" s="89" t="s">
        <v>84</v>
      </c>
      <c r="F40" s="9" t="s">
        <v>97</v>
      </c>
      <c r="G40" s="33"/>
    </row>
    <row r="41" spans="1:7" ht="38.25" customHeight="1">
      <c r="A41" s="67" t="s">
        <v>73</v>
      </c>
      <c r="B41" s="59">
        <v>2300</v>
      </c>
      <c r="C41" s="61">
        <v>460</v>
      </c>
      <c r="D41" s="59">
        <v>845.6</v>
      </c>
      <c r="E41" s="80">
        <f t="shared" si="0"/>
        <v>36.76521739130435</v>
      </c>
      <c r="F41" s="9">
        <f>D41/C41*100</f>
        <v>183.82608695652175</v>
      </c>
      <c r="G41" s="33"/>
    </row>
    <row r="42" spans="1:7" ht="25.5" customHeight="1">
      <c r="A42" s="24" t="s">
        <v>76</v>
      </c>
      <c r="B42" s="29"/>
      <c r="C42" s="24"/>
      <c r="D42" s="39">
        <v>57.559</v>
      </c>
      <c r="E42" s="80"/>
      <c r="F42" s="9"/>
      <c r="G42" s="33"/>
    </row>
    <row r="43" spans="1:7" s="53" customFormat="1" ht="48" customHeight="1">
      <c r="A43" s="75" t="s">
        <v>81</v>
      </c>
      <c r="B43" s="59"/>
      <c r="C43" s="61"/>
      <c r="D43" s="59">
        <v>-31.347</v>
      </c>
      <c r="E43" s="80"/>
      <c r="F43" s="9"/>
      <c r="G43" s="52"/>
    </row>
    <row r="44" spans="1:6" s="52" customFormat="1" ht="24.75" customHeight="1">
      <c r="A44" s="73" t="s">
        <v>57</v>
      </c>
      <c r="B44" s="49">
        <f>SUM(B36:B41)</f>
        <v>4655</v>
      </c>
      <c r="C44" s="49">
        <f>SUM(C36:C41)</f>
        <v>1584.6999999999998</v>
      </c>
      <c r="D44" s="49">
        <f>SUM(D36:D43)</f>
        <v>2301.209</v>
      </c>
      <c r="E44" s="81">
        <f t="shared" si="0"/>
        <v>49.43520945220193</v>
      </c>
      <c r="F44" s="74">
        <f>D44/C44*100</f>
        <v>145.2141730295955</v>
      </c>
    </row>
    <row r="45" spans="1:6" s="64" customFormat="1" ht="18" customHeight="1">
      <c r="A45" s="73" t="s">
        <v>58</v>
      </c>
      <c r="B45" s="49">
        <f>B34+B44</f>
        <v>2734680.873</v>
      </c>
      <c r="C45" s="49">
        <f>C34+C44</f>
        <v>1374830.936</v>
      </c>
      <c r="D45" s="49">
        <f>D34+D44</f>
        <v>1494515.317</v>
      </c>
      <c r="E45" s="81">
        <f t="shared" si="0"/>
        <v>54.650446849415616</v>
      </c>
      <c r="F45" s="74">
        <f>D45/C45*100</f>
        <v>108.70538899482547</v>
      </c>
    </row>
    <row r="46" spans="1:6" s="82" customFormat="1" ht="43.5" customHeight="1">
      <c r="A46" s="85" t="s">
        <v>64</v>
      </c>
      <c r="B46" s="86">
        <v>705.5</v>
      </c>
      <c r="C46" s="61">
        <v>405.5</v>
      </c>
      <c r="D46" s="61">
        <v>718.159</v>
      </c>
      <c r="E46" s="87">
        <f t="shared" si="0"/>
        <v>101.79433026222537</v>
      </c>
      <c r="F46" s="88">
        <f>D46/C46*100</f>
        <v>177.10456226880393</v>
      </c>
    </row>
    <row r="47" spans="1:7" ht="17.25" customHeight="1">
      <c r="A47" s="26" t="s">
        <v>59</v>
      </c>
      <c r="B47" s="49">
        <f>B45+B46</f>
        <v>2735386.373</v>
      </c>
      <c r="C47" s="63">
        <f>C45+C46</f>
        <v>1375236.436</v>
      </c>
      <c r="D47" s="49">
        <f>D45+D46</f>
        <v>1495233.476</v>
      </c>
      <c r="E47" s="81">
        <f t="shared" si="0"/>
        <v>54.66260601277039</v>
      </c>
      <c r="F47" s="60">
        <f>D47/C47*100</f>
        <v>108.72555706486533</v>
      </c>
      <c r="G47" s="34"/>
    </row>
    <row r="48" spans="3:6" ht="12.75">
      <c r="C48" s="34"/>
      <c r="D48" s="34"/>
      <c r="E48" s="34"/>
      <c r="F48" s="34"/>
    </row>
    <row r="49" ht="308.25" customHeight="1"/>
    <row r="50" spans="1:2" ht="12.75">
      <c r="A50" s="55"/>
      <c r="B50" s="72"/>
    </row>
  </sheetData>
  <sheetProtection/>
  <mergeCells count="7">
    <mergeCell ref="A2:F2"/>
    <mergeCell ref="A4:A5"/>
    <mergeCell ref="C4:C5"/>
    <mergeCell ref="D4:D5"/>
    <mergeCell ref="F4:F5"/>
    <mergeCell ref="B4:B5"/>
    <mergeCell ref="E4:E5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tabSelected="1" zoomScale="75" zoomScaleNormal="75" zoomScalePageLayoutView="0" workbookViewId="0" topLeftCell="A40">
      <selection activeCell="A58" sqref="A58"/>
    </sheetView>
  </sheetViews>
  <sheetFormatPr defaultColWidth="9.00390625" defaultRowHeight="12.75"/>
  <cols>
    <col min="1" max="1" width="44.125" style="1" customWidth="1"/>
    <col min="2" max="2" width="14.75390625" style="1" customWidth="1"/>
    <col min="3" max="3" width="14.875" style="5" customWidth="1"/>
    <col min="4" max="5" width="14.375" style="1" customWidth="1"/>
    <col min="6" max="6" width="14.375" style="4" customWidth="1"/>
    <col min="7" max="16384" width="9.125" style="1" customWidth="1"/>
  </cols>
  <sheetData>
    <row r="1" spans="1:6" ht="15">
      <c r="A1" s="12"/>
      <c r="B1" s="12"/>
      <c r="C1" s="12"/>
      <c r="D1" s="12"/>
      <c r="E1" s="12"/>
      <c r="F1" s="6"/>
    </row>
    <row r="2" spans="1:6" ht="26.25" customHeight="1">
      <c r="A2" s="90" t="s">
        <v>89</v>
      </c>
      <c r="B2" s="90"/>
      <c r="C2" s="90"/>
      <c r="D2" s="90"/>
      <c r="E2" s="90"/>
      <c r="F2" s="91"/>
    </row>
    <row r="3" spans="1:6" ht="15">
      <c r="A3" s="3"/>
      <c r="B3" s="3"/>
      <c r="C3" s="7"/>
      <c r="D3" s="8"/>
      <c r="E3" s="8"/>
      <c r="F3" s="6"/>
    </row>
    <row r="4" spans="1:6" ht="16.5" customHeight="1">
      <c r="A4" s="100" t="s">
        <v>12</v>
      </c>
      <c r="B4" s="104" t="s">
        <v>75</v>
      </c>
      <c r="C4" s="102" t="s">
        <v>92</v>
      </c>
      <c r="D4" s="100" t="s">
        <v>88</v>
      </c>
      <c r="E4" s="98" t="s">
        <v>82</v>
      </c>
      <c r="F4" s="98" t="s">
        <v>91</v>
      </c>
    </row>
    <row r="5" spans="1:6" ht="69.75" customHeight="1">
      <c r="A5" s="101"/>
      <c r="B5" s="105"/>
      <c r="C5" s="103"/>
      <c r="D5" s="101"/>
      <c r="E5" s="99"/>
      <c r="F5" s="99"/>
    </row>
    <row r="6" spans="1:6" ht="15">
      <c r="A6" s="17" t="s">
        <v>11</v>
      </c>
      <c r="B6" s="71"/>
      <c r="C6" s="15"/>
      <c r="D6" s="16"/>
      <c r="E6" s="16"/>
      <c r="F6" s="14"/>
    </row>
    <row r="7" spans="1:6" ht="16.5" customHeight="1">
      <c r="A7" s="18" t="s">
        <v>0</v>
      </c>
      <c r="B7" s="66">
        <v>880000</v>
      </c>
      <c r="C7" s="61">
        <v>402995.8</v>
      </c>
      <c r="D7" s="50">
        <v>458228.951</v>
      </c>
      <c r="E7" s="80">
        <f>D7/B7*100</f>
        <v>52.07147170454546</v>
      </c>
      <c r="F7" s="9">
        <f>D7/C7*100</f>
        <v>113.70563936398345</v>
      </c>
    </row>
    <row r="8" spans="1:6" ht="16.5" customHeight="1">
      <c r="A8" s="18" t="s">
        <v>1</v>
      </c>
      <c r="B8" s="68">
        <v>2400</v>
      </c>
      <c r="C8" s="61">
        <v>1397.4</v>
      </c>
      <c r="D8" s="50">
        <v>1030.888</v>
      </c>
      <c r="E8" s="80">
        <f aca="true" t="shared" si="0" ref="E8:E47">D8/B8*100</f>
        <v>42.95366666666666</v>
      </c>
      <c r="F8" s="9">
        <f aca="true" t="shared" si="1" ref="F8:F34">D8/C8*100</f>
        <v>73.77186202948332</v>
      </c>
    </row>
    <row r="9" spans="1:6" ht="40.5" customHeight="1">
      <c r="A9" s="19" t="s">
        <v>27</v>
      </c>
      <c r="B9" s="59">
        <v>118000</v>
      </c>
      <c r="C9" s="61">
        <v>58400</v>
      </c>
      <c r="D9" s="50">
        <v>74750.841</v>
      </c>
      <c r="E9" s="80">
        <f t="shared" si="0"/>
        <v>63.34817033898305</v>
      </c>
      <c r="F9" s="9">
        <f t="shared" si="1"/>
        <v>127.9980154109589</v>
      </c>
    </row>
    <row r="10" spans="1:6" s="3" customFormat="1" ht="17.25" customHeight="1">
      <c r="A10" s="8" t="s">
        <v>61</v>
      </c>
      <c r="B10" s="68">
        <f>B11+B15+B17</f>
        <v>391790</v>
      </c>
      <c r="C10" s="61">
        <f>C11+C15+C17</f>
        <v>184656.85</v>
      </c>
      <c r="D10" s="10">
        <f>D11+D15+D16+D17</f>
        <v>218758.839</v>
      </c>
      <c r="E10" s="80">
        <f t="shared" si="0"/>
        <v>55.83573827815922</v>
      </c>
      <c r="F10" s="9">
        <f t="shared" si="1"/>
        <v>118.46776277186576</v>
      </c>
    </row>
    <row r="11" spans="1:6" s="47" customFormat="1" ht="15">
      <c r="A11" s="20" t="s">
        <v>66</v>
      </c>
      <c r="B11" s="76">
        <f>SUM(B12:B14)</f>
        <v>245165</v>
      </c>
      <c r="C11" s="77">
        <f>C12+C13+C14</f>
        <v>112438</v>
      </c>
      <c r="D11" s="40">
        <f>D12+D13+D14</f>
        <v>128495.978</v>
      </c>
      <c r="E11" s="80">
        <f t="shared" si="0"/>
        <v>52.41204005465707</v>
      </c>
      <c r="F11" s="78">
        <f t="shared" si="1"/>
        <v>114.28162898664154</v>
      </c>
    </row>
    <row r="12" spans="1:6" s="47" customFormat="1" ht="30">
      <c r="A12" s="21" t="s">
        <v>26</v>
      </c>
      <c r="B12" s="76">
        <v>15570</v>
      </c>
      <c r="C12" s="77">
        <v>6950</v>
      </c>
      <c r="D12" s="51">
        <v>10313.263</v>
      </c>
      <c r="E12" s="80">
        <f t="shared" si="0"/>
        <v>66.2380411046885</v>
      </c>
      <c r="F12" s="78">
        <f t="shared" si="1"/>
        <v>148.39227338129496</v>
      </c>
    </row>
    <row r="13" spans="1:6" s="47" customFormat="1" ht="15">
      <c r="A13" s="22" t="s">
        <v>68</v>
      </c>
      <c r="B13" s="76">
        <v>224600</v>
      </c>
      <c r="C13" s="77">
        <v>105050</v>
      </c>
      <c r="D13" s="51">
        <v>117717.637</v>
      </c>
      <c r="E13" s="80">
        <f t="shared" si="0"/>
        <v>52.4121268922529</v>
      </c>
      <c r="F13" s="78">
        <f t="shared" si="1"/>
        <v>112.05867396477869</v>
      </c>
    </row>
    <row r="14" spans="1:6" s="47" customFormat="1" ht="15">
      <c r="A14" s="20" t="s">
        <v>19</v>
      </c>
      <c r="B14" s="76">
        <v>4995</v>
      </c>
      <c r="C14" s="77">
        <v>438</v>
      </c>
      <c r="D14" s="51">
        <v>465.078</v>
      </c>
      <c r="E14" s="80">
        <f t="shared" si="0"/>
        <v>9.31087087087087</v>
      </c>
      <c r="F14" s="78">
        <f t="shared" si="1"/>
        <v>106.18219178082191</v>
      </c>
    </row>
    <row r="15" spans="1:6" s="47" customFormat="1" ht="15">
      <c r="A15" s="23" t="s">
        <v>2</v>
      </c>
      <c r="B15" s="76">
        <v>195</v>
      </c>
      <c r="C15" s="77">
        <v>88.85</v>
      </c>
      <c r="D15" s="51">
        <v>114.795</v>
      </c>
      <c r="E15" s="80">
        <f t="shared" si="0"/>
        <v>58.869230769230775</v>
      </c>
      <c r="F15" s="78">
        <f t="shared" si="1"/>
        <v>129.20090039392235</v>
      </c>
    </row>
    <row r="16" spans="1:6" s="47" customFormat="1" ht="60">
      <c r="A16" s="23" t="s">
        <v>70</v>
      </c>
      <c r="B16" s="76"/>
      <c r="C16" s="77"/>
      <c r="D16" s="51">
        <v>-90.504</v>
      </c>
      <c r="E16" s="80"/>
      <c r="F16" s="78"/>
    </row>
    <row r="17" spans="1:6" s="47" customFormat="1" ht="15">
      <c r="A17" s="23" t="s">
        <v>21</v>
      </c>
      <c r="B17" s="76">
        <v>146430</v>
      </c>
      <c r="C17" s="77">
        <v>72130</v>
      </c>
      <c r="D17" s="51">
        <v>90238.57</v>
      </c>
      <c r="E17" s="80">
        <f t="shared" si="0"/>
        <v>61.62573926108038</v>
      </c>
      <c r="F17" s="78">
        <f t="shared" si="1"/>
        <v>125.10546235962845</v>
      </c>
    </row>
    <row r="18" spans="1:6" ht="16.5" customHeight="1">
      <c r="A18" s="18" t="s">
        <v>13</v>
      </c>
      <c r="B18" s="59">
        <v>150</v>
      </c>
      <c r="C18" s="61">
        <v>72</v>
      </c>
      <c r="D18" s="50">
        <v>-123.601</v>
      </c>
      <c r="E18" s="80"/>
      <c r="F18" s="9"/>
    </row>
    <row r="19" spans="1:6" ht="28.5" customHeight="1">
      <c r="A19" s="24" t="s">
        <v>3</v>
      </c>
      <c r="B19" s="59">
        <v>14210</v>
      </c>
      <c r="C19" s="61">
        <v>6690</v>
      </c>
      <c r="D19" s="50">
        <v>6622.903</v>
      </c>
      <c r="E19" s="80">
        <f t="shared" si="0"/>
        <v>46.607339901477836</v>
      </c>
      <c r="F19" s="9">
        <f t="shared" si="1"/>
        <v>98.99705530642751</v>
      </c>
    </row>
    <row r="20" spans="1:6" ht="77.25" customHeight="1">
      <c r="A20" s="24" t="s">
        <v>28</v>
      </c>
      <c r="B20" s="59">
        <v>7400</v>
      </c>
      <c r="C20" s="61">
        <v>3614</v>
      </c>
      <c r="D20" s="50">
        <v>5583.778</v>
      </c>
      <c r="E20" s="80">
        <f t="shared" si="0"/>
        <v>75.45645945945945</v>
      </c>
      <c r="F20" s="9">
        <f t="shared" si="1"/>
        <v>154.50409518539016</v>
      </c>
    </row>
    <row r="21" spans="1:6" ht="15" customHeight="1">
      <c r="A21" s="24" t="s">
        <v>4</v>
      </c>
      <c r="B21" s="59">
        <v>5800</v>
      </c>
      <c r="C21" s="61">
        <v>3002</v>
      </c>
      <c r="D21" s="50">
        <v>2637.122</v>
      </c>
      <c r="E21" s="80">
        <f t="shared" si="0"/>
        <v>45.46762068965517</v>
      </c>
      <c r="F21" s="9">
        <f t="shared" si="1"/>
        <v>87.84550299800132</v>
      </c>
    </row>
    <row r="22" spans="1:6" ht="33.75" customHeight="1">
      <c r="A22" s="24" t="s">
        <v>79</v>
      </c>
      <c r="B22" s="59"/>
      <c r="C22" s="61"/>
      <c r="D22" s="50">
        <v>11704.918</v>
      </c>
      <c r="E22" s="80"/>
      <c r="F22" s="9"/>
    </row>
    <row r="23" spans="1:6" ht="15" customHeight="1">
      <c r="A23" s="25" t="s">
        <v>20</v>
      </c>
      <c r="B23" s="59">
        <v>3430</v>
      </c>
      <c r="C23" s="61">
        <v>1670</v>
      </c>
      <c r="D23" s="66">
        <v>2605.282</v>
      </c>
      <c r="E23" s="80">
        <f t="shared" si="0"/>
        <v>75.95574344023323</v>
      </c>
      <c r="F23" s="9">
        <f t="shared" si="1"/>
        <v>156.00491017964075</v>
      </c>
    </row>
    <row r="24" spans="1:6" s="2" customFormat="1" ht="16.5" customHeight="1">
      <c r="A24" s="26" t="s">
        <v>14</v>
      </c>
      <c r="B24" s="49">
        <f>B7+B8+B9+B10++B18+B19+B20+B21+B23+B22</f>
        <v>1423180</v>
      </c>
      <c r="C24" s="49">
        <f>C7+C8+C9+C10++C18+C19+C20+C21+C23+C22</f>
        <v>662498.05</v>
      </c>
      <c r="D24" s="49">
        <f>D7+D8+D9+D10+D18+D19+D20+D21+D23+D22</f>
        <v>781799.921</v>
      </c>
      <c r="E24" s="81">
        <f t="shared" si="0"/>
        <v>54.933312792478816</v>
      </c>
      <c r="F24" s="60">
        <f t="shared" si="1"/>
        <v>118.00788258923932</v>
      </c>
    </row>
    <row r="25" spans="1:6" s="2" customFormat="1" ht="15" customHeight="1">
      <c r="A25" s="41" t="s">
        <v>67</v>
      </c>
      <c r="B25" s="59">
        <f>SUM(B26:B33)</f>
        <v>1306845.8730000001</v>
      </c>
      <c r="C25" s="61">
        <f>SUM(C26:C33)</f>
        <v>710748.1860000001</v>
      </c>
      <c r="D25" s="61">
        <f>SUM(D26:D33)</f>
        <v>710414.187</v>
      </c>
      <c r="E25" s="80">
        <f t="shared" si="0"/>
        <v>54.36097719535745</v>
      </c>
      <c r="F25" s="9">
        <f t="shared" si="1"/>
        <v>99.95300740732385</v>
      </c>
    </row>
    <row r="26" spans="1:6" s="2" customFormat="1" ht="135.75" customHeight="1">
      <c r="A26" s="42" t="s">
        <v>22</v>
      </c>
      <c r="B26" s="76">
        <v>425980</v>
      </c>
      <c r="C26" s="79">
        <v>224539.711</v>
      </c>
      <c r="D26" s="57">
        <v>224539.667</v>
      </c>
      <c r="E26" s="80">
        <f t="shared" si="0"/>
        <v>52.7113167284849</v>
      </c>
      <c r="F26" s="78">
        <f t="shared" si="1"/>
        <v>99.99998040435706</v>
      </c>
    </row>
    <row r="27" spans="1:6" s="2" customFormat="1" ht="137.25" customHeight="1">
      <c r="A27" s="42" t="s">
        <v>15</v>
      </c>
      <c r="B27" s="76">
        <v>233260.1</v>
      </c>
      <c r="C27" s="79">
        <v>147519.3</v>
      </c>
      <c r="D27" s="57">
        <v>147510.933</v>
      </c>
      <c r="E27" s="80">
        <f t="shared" si="0"/>
        <v>63.23881924083887</v>
      </c>
      <c r="F27" s="78">
        <f t="shared" si="1"/>
        <v>99.99432819976775</v>
      </c>
    </row>
    <row r="28" spans="1:6" s="2" customFormat="1" ht="93" customHeight="1">
      <c r="A28" s="42" t="s">
        <v>23</v>
      </c>
      <c r="B28" s="76">
        <v>291.9</v>
      </c>
      <c r="C28" s="77">
        <v>241.459</v>
      </c>
      <c r="D28" s="57">
        <v>241.459</v>
      </c>
      <c r="E28" s="80">
        <f t="shared" si="0"/>
        <v>82.71976704350806</v>
      </c>
      <c r="F28" s="78">
        <f t="shared" si="1"/>
        <v>100</v>
      </c>
    </row>
    <row r="29" spans="1:6" s="2" customFormat="1" ht="43.5" customHeight="1">
      <c r="A29" s="42" t="s">
        <v>5</v>
      </c>
      <c r="B29" s="76">
        <v>309413.5</v>
      </c>
      <c r="C29" s="77">
        <v>174698.9</v>
      </c>
      <c r="D29" s="57">
        <v>174698.9</v>
      </c>
      <c r="E29" s="80">
        <f t="shared" si="0"/>
        <v>56.461305017395816</v>
      </c>
      <c r="F29" s="78">
        <f t="shared" si="1"/>
        <v>100</v>
      </c>
    </row>
    <row r="30" spans="1:6" s="2" customFormat="1" ht="47.25" customHeight="1">
      <c r="A30" s="42" t="s">
        <v>6</v>
      </c>
      <c r="B30" s="76">
        <v>330173.933</v>
      </c>
      <c r="C30" s="77">
        <v>160064.052</v>
      </c>
      <c r="D30" s="57">
        <v>160064.052</v>
      </c>
      <c r="E30" s="80">
        <f t="shared" si="0"/>
        <v>48.478706524660744</v>
      </c>
      <c r="F30" s="78">
        <f t="shared" si="1"/>
        <v>100</v>
      </c>
    </row>
    <row r="31" spans="1:6" s="2" customFormat="1" ht="150" customHeight="1">
      <c r="A31" s="43" t="s">
        <v>24</v>
      </c>
      <c r="B31" s="76">
        <v>3174.2</v>
      </c>
      <c r="C31" s="77">
        <v>1487.3</v>
      </c>
      <c r="D31" s="57">
        <v>1350.714</v>
      </c>
      <c r="E31" s="80">
        <f t="shared" si="0"/>
        <v>42.55289521769265</v>
      </c>
      <c r="F31" s="78">
        <f t="shared" si="1"/>
        <v>90.8165131446245</v>
      </c>
    </row>
    <row r="32" spans="1:6" s="2" customFormat="1" ht="80.25" customHeight="1">
      <c r="A32" s="43" t="s">
        <v>99</v>
      </c>
      <c r="B32" s="76">
        <v>749.87</v>
      </c>
      <c r="C32" s="77"/>
      <c r="D32" s="57"/>
      <c r="E32" s="80"/>
      <c r="F32" s="78"/>
    </row>
    <row r="33" spans="1:6" s="2" customFormat="1" ht="16.5" customHeight="1">
      <c r="A33" s="44" t="s">
        <v>7</v>
      </c>
      <c r="B33" s="76">
        <v>3802.37</v>
      </c>
      <c r="C33" s="79">
        <v>2197.464</v>
      </c>
      <c r="D33" s="57">
        <v>2008.462</v>
      </c>
      <c r="E33" s="80">
        <f t="shared" si="0"/>
        <v>52.821319335046304</v>
      </c>
      <c r="F33" s="78">
        <f t="shared" si="1"/>
        <v>91.3990854912754</v>
      </c>
    </row>
    <row r="34" spans="1:6" s="54" customFormat="1" ht="20.25" customHeight="1">
      <c r="A34" s="48" t="s">
        <v>16</v>
      </c>
      <c r="B34" s="49">
        <f>B24+B25</f>
        <v>2730025.873</v>
      </c>
      <c r="C34" s="62">
        <f>C24+C25</f>
        <v>1373246.236</v>
      </c>
      <c r="D34" s="11">
        <f>D24+D25</f>
        <v>1492214.108</v>
      </c>
      <c r="E34" s="81">
        <f t="shared" si="0"/>
        <v>54.659339413520634</v>
      </c>
      <c r="F34" s="60">
        <f t="shared" si="1"/>
        <v>108.66325855343541</v>
      </c>
    </row>
    <row r="35" spans="1:6" s="2" customFormat="1" ht="16.5" customHeight="1">
      <c r="A35" s="27" t="s">
        <v>17</v>
      </c>
      <c r="B35" s="59"/>
      <c r="C35" s="62"/>
      <c r="D35" s="58"/>
      <c r="E35" s="80"/>
      <c r="F35" s="9"/>
    </row>
    <row r="36" spans="1:6" ht="16.5" customHeight="1">
      <c r="A36" s="24" t="s">
        <v>72</v>
      </c>
      <c r="B36" s="59">
        <v>620</v>
      </c>
      <c r="C36" s="61">
        <v>398.7</v>
      </c>
      <c r="D36" s="58">
        <v>361.244</v>
      </c>
      <c r="E36" s="80">
        <f t="shared" si="0"/>
        <v>58.26516129032259</v>
      </c>
      <c r="F36" s="9">
        <f>D36/C36*100</f>
        <v>90.60546777025334</v>
      </c>
    </row>
    <row r="37" spans="1:6" ht="35.25" customHeight="1">
      <c r="A37" s="24" t="s">
        <v>86</v>
      </c>
      <c r="B37" s="59"/>
      <c r="C37" s="61"/>
      <c r="D37" s="58">
        <v>1.041</v>
      </c>
      <c r="E37" s="80"/>
      <c r="F37" s="9"/>
    </row>
    <row r="38" spans="1:6" ht="29.25" customHeight="1">
      <c r="A38" s="39" t="s">
        <v>25</v>
      </c>
      <c r="B38" s="59">
        <v>1500</v>
      </c>
      <c r="C38" s="61">
        <v>536.4</v>
      </c>
      <c r="D38" s="59">
        <v>144.975</v>
      </c>
      <c r="E38" s="80">
        <f t="shared" si="0"/>
        <v>9.665</v>
      </c>
      <c r="F38" s="9">
        <f>D38/C38*100</f>
        <v>27.027404921700228</v>
      </c>
    </row>
    <row r="39" spans="1:6" ht="29.25" customHeight="1">
      <c r="A39" s="39" t="s">
        <v>63</v>
      </c>
      <c r="B39" s="59">
        <v>70</v>
      </c>
      <c r="C39" s="61">
        <v>39.6</v>
      </c>
      <c r="D39" s="59">
        <v>41.005</v>
      </c>
      <c r="E39" s="80">
        <f t="shared" si="0"/>
        <v>58.578571428571436</v>
      </c>
      <c r="F39" s="9">
        <f>D39/C39*100</f>
        <v>103.5479797979798</v>
      </c>
    </row>
    <row r="40" spans="1:6" s="38" customFormat="1" ht="32.25" customHeight="1">
      <c r="A40" s="39" t="s">
        <v>8</v>
      </c>
      <c r="B40" s="59">
        <v>165</v>
      </c>
      <c r="C40" s="61">
        <v>150</v>
      </c>
      <c r="D40" s="59">
        <v>881.132</v>
      </c>
      <c r="E40" s="89" t="s">
        <v>84</v>
      </c>
      <c r="F40" s="9" t="s">
        <v>97</v>
      </c>
    </row>
    <row r="41" spans="1:6" s="38" customFormat="1" ht="33.75" customHeight="1">
      <c r="A41" s="67" t="s">
        <v>74</v>
      </c>
      <c r="B41" s="59">
        <v>2300</v>
      </c>
      <c r="C41" s="61">
        <v>460</v>
      </c>
      <c r="D41" s="59">
        <v>845.6</v>
      </c>
      <c r="E41" s="80">
        <f t="shared" si="0"/>
        <v>36.76521739130435</v>
      </c>
      <c r="F41" s="9">
        <f>D41/C41*100</f>
        <v>183.82608695652175</v>
      </c>
    </row>
    <row r="42" spans="1:6" s="38" customFormat="1" ht="15.75" customHeight="1">
      <c r="A42" s="39" t="s">
        <v>77</v>
      </c>
      <c r="B42" s="29"/>
      <c r="C42" s="24"/>
      <c r="D42" s="39">
        <v>57.559</v>
      </c>
      <c r="E42" s="80"/>
      <c r="F42" s="9"/>
    </row>
    <row r="43" spans="1:6" s="38" customFormat="1" ht="47.25" customHeight="1">
      <c r="A43" s="24" t="s">
        <v>80</v>
      </c>
      <c r="B43" s="59"/>
      <c r="C43" s="61"/>
      <c r="D43" s="59">
        <v>-31.347</v>
      </c>
      <c r="E43" s="80"/>
      <c r="F43" s="9"/>
    </row>
    <row r="44" spans="1:6" s="38" customFormat="1" ht="25.5" customHeight="1">
      <c r="A44" s="27" t="s">
        <v>9</v>
      </c>
      <c r="B44" s="49">
        <f>SUM(B36:B41)</f>
        <v>4655</v>
      </c>
      <c r="C44" s="49">
        <f>SUM(C36:C41)</f>
        <v>1584.6999999999998</v>
      </c>
      <c r="D44" s="49">
        <f>SUM(D36:D43)</f>
        <v>2301.209</v>
      </c>
      <c r="E44" s="81">
        <f t="shared" si="0"/>
        <v>49.43520945220193</v>
      </c>
      <c r="F44" s="74">
        <f>D44/C44*100</f>
        <v>145.2141730295955</v>
      </c>
    </row>
    <row r="45" spans="1:6" s="83" customFormat="1" ht="18.75" customHeight="1">
      <c r="A45" s="48" t="s">
        <v>10</v>
      </c>
      <c r="B45" s="49">
        <f>B34+B44</f>
        <v>2734680.873</v>
      </c>
      <c r="C45" s="49">
        <f>C34+C44</f>
        <v>1374830.936</v>
      </c>
      <c r="D45" s="49">
        <f>D34+D44</f>
        <v>1494515.317</v>
      </c>
      <c r="E45" s="81">
        <f t="shared" si="0"/>
        <v>54.650446849415616</v>
      </c>
      <c r="F45" s="74">
        <f>D45/C45*100</f>
        <v>108.70538899482547</v>
      </c>
    </row>
    <row r="46" spans="1:6" ht="45">
      <c r="A46" s="84" t="s">
        <v>83</v>
      </c>
      <c r="B46" s="86">
        <v>705.5</v>
      </c>
      <c r="C46" s="61">
        <v>405.5</v>
      </c>
      <c r="D46" s="61">
        <v>718.159</v>
      </c>
      <c r="E46" s="87">
        <f t="shared" si="0"/>
        <v>101.79433026222537</v>
      </c>
      <c r="F46" s="88">
        <f>D46/C46*100</f>
        <v>177.10456226880393</v>
      </c>
    </row>
    <row r="47" spans="1:6" ht="14.25">
      <c r="A47" s="56" t="s">
        <v>18</v>
      </c>
      <c r="B47" s="49">
        <f>B45+B46</f>
        <v>2735386.373</v>
      </c>
      <c r="C47" s="63">
        <f>C45+C46</f>
        <v>1375236.436</v>
      </c>
      <c r="D47" s="49">
        <f>D45+D46</f>
        <v>1495233.476</v>
      </c>
      <c r="E47" s="81">
        <f t="shared" si="0"/>
        <v>54.66260601277039</v>
      </c>
      <c r="F47" s="60">
        <f>D47/C47*100</f>
        <v>108.72555706486533</v>
      </c>
    </row>
    <row r="48" spans="3:6" ht="14.25">
      <c r="C48" s="34"/>
      <c r="F48" s="65"/>
    </row>
  </sheetData>
  <sheetProtection/>
  <mergeCells count="7">
    <mergeCell ref="A2:F2"/>
    <mergeCell ref="F4:F5"/>
    <mergeCell ref="A4:A5"/>
    <mergeCell ref="C4:C5"/>
    <mergeCell ref="D4:D5"/>
    <mergeCell ref="B4:B5"/>
    <mergeCell ref="E4:E5"/>
  </mergeCells>
  <printOptions/>
  <pageMargins left="0.984251968503937" right="0.1968503937007874" top="0.4330708661417323" bottom="0.3937007874015748" header="0.31496062992125984" footer="0.2755905511811024"/>
  <pageSetup fitToHeight="2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</dc:creator>
  <cp:keywords/>
  <dc:description/>
  <cp:lastModifiedBy>Garmash</cp:lastModifiedBy>
  <cp:lastPrinted>2016-07-02T07:42:37Z</cp:lastPrinted>
  <dcterms:created xsi:type="dcterms:W3CDTF">2004-07-02T06:40:36Z</dcterms:created>
  <dcterms:modified xsi:type="dcterms:W3CDTF">2016-07-02T07:43:36Z</dcterms:modified>
  <cp:category/>
  <cp:version/>
  <cp:contentType/>
  <cp:contentStatus/>
</cp:coreProperties>
</file>