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340" windowHeight="6240" activeTab="0"/>
  </bookViews>
  <sheets>
    <sheet name="Укр" sheetId="1" r:id="rId1"/>
    <sheet name="Рус" sheetId="2" r:id="rId2"/>
  </sheets>
  <definedNames/>
  <calcPr fullCalcOnLoad="1"/>
</workbook>
</file>

<file path=xl/sharedStrings.xml><?xml version="1.0" encoding="utf-8"?>
<sst xmlns="http://schemas.openxmlformats.org/spreadsheetml/2006/main" count="92" uniqueCount="88">
  <si>
    <t>Налог и сбор на доходы физических лиц</t>
  </si>
  <si>
    <t>Налог на прибыль предприятий  </t>
  </si>
  <si>
    <t xml:space="preserve">     2) Туристический сбор </t>
  </si>
  <si>
    <t xml:space="preserve">Экологический налог </t>
  </si>
  <si>
    <t>Плата за предоставление других административных услуг</t>
  </si>
  <si>
    <t xml:space="preserve">Государственная пошлина </t>
  </si>
  <si>
    <t xml:space="preserve">Образовательная субвенция из государственного бюджета местным бюджетам </t>
  </si>
  <si>
    <t xml:space="preserve"> Медицинская субвенция из государственного бюджета местным бюджетам </t>
  </si>
  <si>
    <t xml:space="preserve">Другие субвенции </t>
  </si>
  <si>
    <t>Поступление средств паевого участия в развитии инфраструктуры населенного пункта</t>
  </si>
  <si>
    <t>Всего доходов специального фонда</t>
  </si>
  <si>
    <t>Всего доходов</t>
  </si>
  <si>
    <t>Общий  фонд</t>
  </si>
  <si>
    <t>Название показателя</t>
  </si>
  <si>
    <t>Процент поступлений до плану отчетного периода,              %</t>
  </si>
  <si>
    <t xml:space="preserve">Административные штрафы и другие санкции </t>
  </si>
  <si>
    <t>Всего налогов и сборов</t>
  </si>
  <si>
    <t>Субвенция из государственного бюджета местным бюджетам на предоставление льгот и жилищных субсидий населению на оплату электроэнергии, природного газа, услуг тепло-, водоснабжения и водоотвода, квартирной платы (содержание домов и сооружений и придомовых территорий), вывоза бытового мусора и жидких нечистот  </t>
  </si>
  <si>
    <t>Всего доходов общего фонда</t>
  </si>
  <si>
    <t>Специальный фонд</t>
  </si>
  <si>
    <t>Всего поступлений</t>
  </si>
  <si>
    <t xml:space="preserve">    - транспортный налог </t>
  </si>
  <si>
    <t xml:space="preserve">Другие поступления </t>
  </si>
  <si>
    <t xml:space="preserve">      4) Единый налог </t>
  </si>
  <si>
    <t xml:space="preserve"> Субвенция из государственного бюджета местным бюджетам на выплату помощи семьям с детьми, малообеспеченным семьям, инвалидам с детства, детям-инвалидам, временной государственной помощи детям и помощи по присмотру за инвалидами I или II группы в результате психического расстройства </t>
  </si>
  <si>
    <t xml:space="preserve">Субвенция из государственного бюджета местным бюджетам на предоставление льгот и жилищных субсидий населению на приобретение твердого и жидкого печного бытового топлива и сжиженного газа </t>
  </si>
  <si>
    <t xml:space="preserve">Субвенция с государственного бюджета местным бюджетам на выплату государственной социальной помощи на детей-сирот и детей, лишенных родительской заботы, денежного обеспечения родителям-воспитателям и приемным родителям за предоставление социальных услуг в детских домах семейного типа и приемных семьях по принципу "деньги ходят за ребенком" </t>
  </si>
  <si>
    <t xml:space="preserve">Денежные взыскания за вред, причиненный нарушением законодательства об охране окружающей природной среды в результате хозяйственной и другой деятельности </t>
  </si>
  <si>
    <t xml:space="preserve">    - налог на недвижимое имущество, отличное от земельного участка</t>
  </si>
  <si>
    <t xml:space="preserve">Акцизный налог c реализации субъектами  хозяйствования розничной торговли подакцизных товаров </t>
  </si>
  <si>
    <t xml:space="preserve">Поступление от арендной платы за пользование целостным имущественным комплексом и другим имуществом, находящимся в коммунальной собственности </t>
  </si>
  <si>
    <t>Возврат средств, предоставленных для кредитования граждан на строительство жилья</t>
  </si>
  <si>
    <t>Найменування показника</t>
  </si>
  <si>
    <t>Відсоток надходжень до плану звітного періоду, %</t>
  </si>
  <si>
    <t>Загальний фонд</t>
  </si>
  <si>
    <t>Податок та збір на доходи фізичних осіб</t>
  </si>
  <si>
    <t>Акцизний податок з реалізації суб'єктами господарювання роздрібної торгівлі підакцизних товарів</t>
  </si>
  <si>
    <t xml:space="preserve">        1) Податок на майно:</t>
  </si>
  <si>
    <t xml:space="preserve">    -  плата за землю</t>
  </si>
  <si>
    <t xml:space="preserve">    - транспортний податок</t>
  </si>
  <si>
    <t xml:space="preserve">     2) Туристичний збір</t>
  </si>
  <si>
    <t xml:space="preserve">      4) Єдиний податок</t>
  </si>
  <si>
    <t>Екологічний податок</t>
  </si>
  <si>
    <t>Адміністративні штрафи та інші санкції</t>
  </si>
  <si>
    <t>Плата  за надання інших адміністративних послуг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</si>
  <si>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</si>
  <si>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>Державне мито</t>
  </si>
  <si>
    <t>Інші надходження</t>
  </si>
  <si>
    <t>ВСЬОГО податків і зборів</t>
  </si>
  <si>
    <t>Субвенції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</si>
  <si>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I чи II групи внаслідок психічного розладу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</si>
  <si>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  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</si>
  <si>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</si>
  <si>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</si>
  <si>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</si>
  <si>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 будинках сімейного типу та прийомних сім'ях за принципом "гроші ходять за дитиною"</t>
  </si>
  <si>
    <t>Інші субвенції</t>
  </si>
  <si>
    <t>Всього доходів загального фонду</t>
  </si>
  <si>
    <t>Спеціальний фонд</t>
  </si>
  <si>
    <t>Грошові стягнення за шкоду, заподіяну порушенням законодавства про охорону  навколишнього природного середовища внаслідок господарської та іншої діяльності</t>
  </si>
  <si>
    <t>Надходження коштів пайової участі у розвитку інфраструктури населеного пункту</t>
  </si>
  <si>
    <t>Всього доходів спеціального фонду</t>
  </si>
  <si>
    <t>Всього доходів</t>
  </si>
  <si>
    <t>Всього надходжень</t>
  </si>
  <si>
    <t xml:space="preserve">Місцеві податки, в тому числі: </t>
  </si>
  <si>
    <t xml:space="preserve">Местные налоги, в том числе: </t>
  </si>
  <si>
    <t xml:space="preserve">    - податок на нерухоме майно, відмінне від земельної ділянки </t>
  </si>
  <si>
    <t xml:space="preserve">Проценты за пользование долгосрочным кредитом,  предоставляемым молодым семьям и одиноким молодым гражданам на строительство жилья </t>
  </si>
  <si>
    <t>Повернення коштів, наданих для кредитування громадян на будівництво житла</t>
  </si>
  <si>
    <t>Відсотки за користуванням довгостроковим кредитом, що надається молодим сім"ям та одиноким молодим громадянам на будівництво житла</t>
  </si>
  <si>
    <t xml:space="preserve">        1)   Налог на имущество:</t>
  </si>
  <si>
    <t xml:space="preserve">Субвенции </t>
  </si>
  <si>
    <r>
      <t xml:space="preserve">   </t>
    </r>
    <r>
      <rPr>
        <i/>
        <sz val="11"/>
        <rFont val="Times New Roman"/>
        <family val="1"/>
      </rPr>
      <t xml:space="preserve"> -  плата за землю</t>
    </r>
  </si>
  <si>
    <t>Податок на прибуток підприємств</t>
  </si>
  <si>
    <t xml:space="preserve">     3) Сбор за осуществление некоторых видов предпринимательской деятельности, который взимался до 1 января 2015 года </t>
  </si>
  <si>
    <t xml:space="preserve">     3) Збір за провадження деяких видів підприємницької діяльності, що справлявся до  1 січня 2015 року</t>
  </si>
  <si>
    <t>Щотижнева  інформація про надходження  до  міського бюджету м.Миколаєва за  
2016 рік (без власних надходжень бюджетних установ)</t>
  </si>
  <si>
    <t>Еженедельная информация о поступлениях в городской бюджет г.Николаева 
за  2016 год                                                                 
(без собственных поступлений бюджетных учреждений )</t>
  </si>
  <si>
    <t>План на январь - февраль с учетом изменений, тыс. грн.</t>
  </si>
  <si>
    <t>План на січень - лютий  з урахуванням змін, тис. грн.</t>
  </si>
  <si>
    <t>Екологический налог</t>
  </si>
  <si>
    <t>Затверджено  на рік з урахуванням змін, тис. грн.</t>
  </si>
  <si>
    <t>Кошти  від відчуження майна, що перебуває в комунальній власності</t>
  </si>
  <si>
    <t xml:space="preserve">Средства от отчуждения имущества,  находящегося в коммунальной собственности  </t>
  </si>
  <si>
    <t xml:space="preserve">Надійшло з 
01 січня
по 26 лютого      тис. грн. </t>
  </si>
  <si>
    <t xml:space="preserve">Поступило            с  01 января по 26 февраля,
тыс. грн. </t>
  </si>
  <si>
    <t>у 13,2 р.б.</t>
  </si>
  <si>
    <t>у 2,0 р.б.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</si>
</sst>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0.000"/>
    <numFmt numFmtId="174" formatCode="0.00000"/>
    <numFmt numFmtId="175" formatCode="0.0000"/>
    <numFmt numFmtId="176" formatCode="#,##0.00;[Red]\-#,##0.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54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i/>
      <sz val="11"/>
      <color indexed="8"/>
      <name val="Times New Roman"/>
      <family val="1"/>
    </font>
    <font>
      <i/>
      <sz val="11"/>
      <color indexed="10"/>
      <name val="Times New Roman"/>
      <family val="1"/>
    </font>
    <font>
      <sz val="10"/>
      <color indexed="8"/>
      <name val="Arial Cyr"/>
      <family val="0"/>
    </font>
    <font>
      <b/>
      <sz val="10"/>
      <name val="Arial Cyr"/>
      <family val="0"/>
    </font>
    <font>
      <b/>
      <sz val="10"/>
      <color indexed="8"/>
      <name val="Arial Cyr"/>
      <family val="0"/>
    </font>
    <font>
      <b/>
      <sz val="10"/>
      <color indexed="8"/>
      <name val="Times New Roman"/>
      <family val="1"/>
    </font>
    <font>
      <i/>
      <sz val="10"/>
      <name val="Arial Cyr"/>
      <family val="0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72" fontId="4" fillId="0" borderId="0" xfId="0" applyNumberFormat="1" applyFont="1" applyAlignment="1">
      <alignment horizontal="right"/>
    </xf>
    <xf numFmtId="174" fontId="4" fillId="0" borderId="0" xfId="0" applyNumberFormat="1" applyFont="1" applyFill="1" applyAlignment="1">
      <alignment/>
    </xf>
    <xf numFmtId="172" fontId="8" fillId="0" borderId="0" xfId="0" applyNumberFormat="1" applyFont="1" applyAlignment="1">
      <alignment horizontal="right"/>
    </xf>
    <xf numFmtId="174" fontId="8" fillId="0" borderId="0" xfId="0" applyNumberFormat="1" applyFont="1" applyFill="1" applyAlignment="1">
      <alignment/>
    </xf>
    <xf numFmtId="0" fontId="8" fillId="0" borderId="0" xfId="0" applyFont="1" applyAlignment="1">
      <alignment/>
    </xf>
    <xf numFmtId="172" fontId="8" fillId="0" borderId="10" xfId="0" applyNumberFormat="1" applyFont="1" applyBorder="1" applyAlignment="1">
      <alignment horizontal="right"/>
    </xf>
    <xf numFmtId="173" fontId="9" fillId="0" borderId="10" xfId="0" applyNumberFormat="1" applyFont="1" applyFill="1" applyBorder="1" applyAlignment="1">
      <alignment horizontal="right"/>
    </xf>
    <xf numFmtId="173" fontId="10" fillId="0" borderId="10" xfId="0" applyNumberFormat="1" applyFont="1" applyBorder="1" applyAlignment="1">
      <alignment horizontal="right"/>
    </xf>
    <xf numFmtId="173" fontId="7" fillId="0" borderId="10" xfId="0" applyNumberFormat="1" applyFont="1" applyFill="1" applyBorder="1" applyAlignment="1">
      <alignment horizontal="right"/>
    </xf>
    <xf numFmtId="0" fontId="7" fillId="0" borderId="0" xfId="0" applyFont="1" applyAlignment="1">
      <alignment/>
    </xf>
    <xf numFmtId="0" fontId="0" fillId="0" borderId="0" xfId="0" applyFill="1" applyAlignment="1">
      <alignment/>
    </xf>
    <xf numFmtId="172" fontId="8" fillId="0" borderId="10" xfId="0" applyNumberFormat="1" applyFont="1" applyBorder="1" applyAlignment="1">
      <alignment horizontal="center" vertical="center" wrapText="1"/>
    </xf>
    <xf numFmtId="173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wrapText="1"/>
    </xf>
    <xf numFmtId="0" fontId="12" fillId="0" borderId="10" xfId="0" applyNumberFormat="1" applyFont="1" applyBorder="1" applyAlignment="1">
      <alignment vertical="top" wrapText="1"/>
    </xf>
    <xf numFmtId="0" fontId="12" fillId="0" borderId="10" xfId="0" applyNumberFormat="1" applyFont="1" applyFill="1" applyBorder="1" applyAlignment="1">
      <alignment vertical="top" wrapText="1"/>
    </xf>
    <xf numFmtId="0" fontId="13" fillId="0" borderId="10" xfId="0" applyNumberFormat="1" applyFont="1" applyBorder="1" applyAlignment="1">
      <alignment vertical="top" wrapText="1"/>
    </xf>
    <xf numFmtId="0" fontId="12" fillId="0" borderId="10" xfId="0" applyFont="1" applyBorder="1" applyAlignment="1">
      <alignment vertical="top" wrapText="1"/>
    </xf>
    <xf numFmtId="0" fontId="9" fillId="0" borderId="10" xfId="0" applyFont="1" applyBorder="1" applyAlignment="1">
      <alignment vertical="top" wrapText="1"/>
    </xf>
    <xf numFmtId="0" fontId="9" fillId="0" borderId="10" xfId="0" applyFont="1" applyBorder="1" applyAlignment="1">
      <alignment vertical="top"/>
    </xf>
    <xf numFmtId="0" fontId="7" fillId="0" borderId="10" xfId="0" applyFont="1" applyBorder="1" applyAlignment="1">
      <alignment vertical="top"/>
    </xf>
    <xf numFmtId="0" fontId="7" fillId="0" borderId="10" xfId="0" applyFont="1" applyBorder="1" applyAlignment="1">
      <alignment vertical="top" wrapText="1"/>
    </xf>
    <xf numFmtId="0" fontId="8" fillId="0" borderId="10" xfId="0" applyFont="1" applyFill="1" applyBorder="1" applyAlignment="1">
      <alignment/>
    </xf>
    <xf numFmtId="0" fontId="9" fillId="0" borderId="10" xfId="0" applyFont="1" applyFill="1" applyBorder="1" applyAlignment="1">
      <alignment vertical="top" wrapText="1"/>
    </xf>
    <xf numFmtId="0" fontId="10" fillId="0" borderId="10" xfId="0" applyFont="1" applyBorder="1" applyAlignment="1">
      <alignment horizontal="left" vertical="top" wrapText="1"/>
    </xf>
    <xf numFmtId="0" fontId="10" fillId="0" borderId="10" xfId="0" applyNumberFormat="1" applyFont="1" applyFill="1" applyBorder="1" applyAlignment="1">
      <alignment horizontal="left" vertical="top" wrapText="1"/>
    </xf>
    <xf numFmtId="49" fontId="10" fillId="0" borderId="10" xfId="0" applyNumberFormat="1" applyFont="1" applyFill="1" applyBorder="1" applyAlignment="1">
      <alignment horizontal="left" vertical="top" wrapText="1"/>
    </xf>
    <xf numFmtId="0" fontId="14" fillId="0" borderId="0" xfId="0" applyFont="1" applyFill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Fill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9" fillId="0" borderId="10" xfId="0" applyFont="1" applyBorder="1" applyAlignment="1">
      <alignment wrapText="1"/>
    </xf>
    <xf numFmtId="173" fontId="12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/>
    </xf>
    <xf numFmtId="0" fontId="12" fillId="0" borderId="10" xfId="0" applyFont="1" applyBorder="1" applyAlignment="1">
      <alignment horizontal="left" vertical="top" wrapText="1"/>
    </xf>
    <xf numFmtId="0" fontId="12" fillId="0" borderId="10" xfId="0" applyNumberFormat="1" applyFont="1" applyFill="1" applyBorder="1" applyAlignment="1">
      <alignment horizontal="left" vertical="top" wrapText="1"/>
    </xf>
    <xf numFmtId="0" fontId="12" fillId="0" borderId="10" xfId="0" applyFont="1" applyBorder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7" fillId="0" borderId="10" xfId="0" applyFont="1" applyBorder="1" applyAlignment="1">
      <alignment wrapText="1"/>
    </xf>
    <xf numFmtId="173" fontId="7" fillId="0" borderId="10" xfId="0" applyNumberFormat="1" applyFont="1" applyFill="1" applyBorder="1" applyAlignment="1">
      <alignment/>
    </xf>
    <xf numFmtId="173" fontId="9" fillId="0" borderId="10" xfId="0" applyNumberFormat="1" applyFont="1" applyFill="1" applyBorder="1" applyAlignment="1">
      <alignment/>
    </xf>
    <xf numFmtId="173" fontId="12" fillId="0" borderId="10" xfId="0" applyNumberFormat="1" applyFont="1" applyFill="1" applyBorder="1" applyAlignment="1">
      <alignment/>
    </xf>
    <xf numFmtId="0" fontId="16" fillId="0" borderId="0" xfId="0" applyFont="1" applyFill="1" applyAlignment="1">
      <alignment vertical="top"/>
    </xf>
    <xf numFmtId="0" fontId="16" fillId="0" borderId="0" xfId="0" applyFont="1" applyAlignment="1">
      <alignment vertical="top"/>
    </xf>
    <xf numFmtId="0" fontId="14" fillId="0" borderId="0" xfId="0" applyFont="1" applyFill="1" applyAlignment="1">
      <alignment vertical="top"/>
    </xf>
    <xf numFmtId="0" fontId="14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0" fillId="0" borderId="0" xfId="0" applyAlignment="1">
      <alignment wrapText="1"/>
    </xf>
    <xf numFmtId="0" fontId="7" fillId="0" borderId="10" xfId="0" applyFont="1" applyBorder="1" applyAlignment="1">
      <alignment/>
    </xf>
    <xf numFmtId="173" fontId="12" fillId="0" borderId="10" xfId="0" applyNumberFormat="1" applyFont="1" applyBorder="1" applyAlignment="1">
      <alignment/>
    </xf>
    <xf numFmtId="173" fontId="9" fillId="0" borderId="10" xfId="0" applyNumberFormat="1" applyFont="1" applyBorder="1" applyAlignment="1">
      <alignment/>
    </xf>
    <xf numFmtId="173" fontId="9" fillId="0" borderId="10" xfId="0" applyNumberFormat="1" applyFont="1" applyFill="1" applyBorder="1" applyAlignment="1">
      <alignment/>
    </xf>
    <xf numFmtId="172" fontId="11" fillId="0" borderId="10" xfId="0" applyNumberFormat="1" applyFont="1" applyBorder="1" applyAlignment="1">
      <alignment horizontal="right"/>
    </xf>
    <xf numFmtId="173" fontId="8" fillId="0" borderId="10" xfId="0" applyNumberFormat="1" applyFont="1" applyFill="1" applyBorder="1" applyAlignment="1">
      <alignment horizontal="right"/>
    </xf>
    <xf numFmtId="173" fontId="10" fillId="0" borderId="10" xfId="0" applyNumberFormat="1" applyFont="1" applyFill="1" applyBorder="1" applyAlignment="1">
      <alignment horizontal="right"/>
    </xf>
    <xf numFmtId="173" fontId="11" fillId="0" borderId="10" xfId="0" applyNumberFormat="1" applyFont="1" applyFill="1" applyBorder="1" applyAlignment="1">
      <alignment horizontal="right"/>
    </xf>
    <xf numFmtId="0" fontId="8" fillId="0" borderId="10" xfId="0" applyFont="1" applyBorder="1" applyAlignment="1">
      <alignment horizontal="right"/>
    </xf>
    <xf numFmtId="173" fontId="11" fillId="0" borderId="10" xfId="0" applyNumberFormat="1" applyFont="1" applyFill="1" applyBorder="1" applyAlignment="1">
      <alignment/>
    </xf>
    <xf numFmtId="0" fontId="9" fillId="0" borderId="10" xfId="0" applyFont="1" applyBorder="1" applyAlignment="1">
      <alignment horizontal="left" wrapText="1"/>
    </xf>
    <xf numFmtId="0" fontId="14" fillId="0" borderId="0" xfId="0" applyFont="1" applyFill="1" applyAlignment="1">
      <alignment horizontal="right"/>
    </xf>
    <xf numFmtId="0" fontId="14" fillId="0" borderId="0" xfId="0" applyFont="1" applyAlignment="1">
      <alignment horizontal="right"/>
    </xf>
    <xf numFmtId="173" fontId="7" fillId="0" borderId="0" xfId="0" applyNumberFormat="1" applyFont="1" applyFill="1" applyBorder="1" applyAlignment="1">
      <alignment/>
    </xf>
    <xf numFmtId="173" fontId="8" fillId="0" borderId="10" xfId="0" applyNumberFormat="1" applyFont="1" applyFill="1" applyBorder="1" applyAlignment="1">
      <alignment/>
    </xf>
    <xf numFmtId="173" fontId="9" fillId="0" borderId="10" xfId="0" applyNumberFormat="1" applyFont="1" applyBorder="1" applyAlignment="1">
      <alignment vertical="top"/>
    </xf>
    <xf numFmtId="173" fontId="7" fillId="0" borderId="10" xfId="0" applyNumberFormat="1" applyFont="1" applyBorder="1" applyAlignment="1">
      <alignment/>
    </xf>
    <xf numFmtId="173" fontId="9" fillId="0" borderId="10" xfId="0" applyNumberFormat="1" applyFont="1" applyBorder="1" applyAlignment="1">
      <alignment vertical="top" wrapText="1"/>
    </xf>
    <xf numFmtId="0" fontId="7" fillId="0" borderId="0" xfId="0" applyFont="1" applyAlignment="1">
      <alignment horizontal="center" wrapText="1"/>
    </xf>
    <xf numFmtId="0" fontId="11" fillId="0" borderId="0" xfId="0" applyFont="1" applyAlignment="1">
      <alignment wrapText="1"/>
    </xf>
    <xf numFmtId="0" fontId="9" fillId="0" borderId="10" xfId="0" applyFont="1" applyBorder="1" applyAlignment="1">
      <alignment horizontal="center" vertical="center" wrapText="1"/>
    </xf>
    <xf numFmtId="174" fontId="8" fillId="0" borderId="10" xfId="0" applyNumberFormat="1" applyFont="1" applyFill="1" applyBorder="1" applyAlignment="1">
      <alignment horizontal="center" vertical="center" wrapText="1"/>
    </xf>
    <xf numFmtId="172" fontId="8" fillId="0" borderId="10" xfId="0" applyNumberFormat="1" applyFont="1" applyBorder="1" applyAlignment="1">
      <alignment horizontal="center" vertical="center" wrapText="1"/>
    </xf>
    <xf numFmtId="172" fontId="8" fillId="0" borderId="10" xfId="0" applyNumberFormat="1" applyFont="1" applyFill="1" applyBorder="1" applyAlignment="1">
      <alignment horizontal="center" vertical="center" wrapText="1"/>
    </xf>
    <xf numFmtId="172" fontId="8" fillId="0" borderId="11" xfId="0" applyNumberFormat="1" applyFont="1" applyBorder="1" applyAlignment="1">
      <alignment horizontal="center" vertical="top" wrapText="1"/>
    </xf>
    <xf numFmtId="172" fontId="8" fillId="0" borderId="12" xfId="0" applyNumberFormat="1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174" fontId="8" fillId="0" borderId="11" xfId="0" applyNumberFormat="1" applyFont="1" applyFill="1" applyBorder="1" applyAlignment="1">
      <alignment horizontal="center" vertical="top" wrapText="1"/>
    </xf>
    <xf numFmtId="174" fontId="8" fillId="0" borderId="12" xfId="0" applyNumberFormat="1" applyFont="1" applyFill="1" applyBorder="1" applyAlignment="1">
      <alignment horizontal="center" vertical="top" wrapText="1"/>
    </xf>
    <xf numFmtId="0" fontId="8" fillId="0" borderId="10" xfId="0" applyFont="1" applyBorder="1" applyAlignment="1">
      <alignment vertical="center" wrapText="1"/>
    </xf>
    <xf numFmtId="173" fontId="8" fillId="33" borderId="10" xfId="0" applyNumberFormat="1" applyFont="1" applyFill="1" applyBorder="1" applyAlignment="1">
      <alignment/>
    </xf>
    <xf numFmtId="173" fontId="8" fillId="33" borderId="10" xfId="0" applyNumberFormat="1" applyFont="1" applyFill="1" applyBorder="1" applyAlignment="1">
      <alignment horizontal="right"/>
    </xf>
    <xf numFmtId="172" fontId="8" fillId="33" borderId="10" xfId="0" applyNumberFormat="1" applyFont="1" applyFill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6"/>
  <sheetViews>
    <sheetView tabSelected="1" view="pageBreakPreview" zoomScale="75" zoomScaleSheetLayoutView="75" zoomScalePageLayoutView="0" workbookViewId="0" topLeftCell="A37">
      <selection activeCell="H43" sqref="H43"/>
    </sheetView>
  </sheetViews>
  <sheetFormatPr defaultColWidth="9.00390625" defaultRowHeight="12.75"/>
  <cols>
    <col min="1" max="1" width="42.00390625" style="0" customWidth="1"/>
    <col min="2" max="2" width="16.125" style="0" customWidth="1"/>
    <col min="3" max="3" width="16.00390625" style="0" customWidth="1"/>
    <col min="4" max="4" width="15.875" style="0" customWidth="1"/>
    <col min="5" max="5" width="14.625" style="0" customWidth="1"/>
  </cols>
  <sheetData>
    <row r="1" spans="1:6" ht="12.75" customHeight="1">
      <c r="A1" s="13"/>
      <c r="B1" s="13"/>
      <c r="C1" s="13"/>
      <c r="D1" s="13"/>
      <c r="E1" s="6"/>
      <c r="F1" s="14"/>
    </row>
    <row r="2" spans="1:6" ht="26.25" customHeight="1">
      <c r="A2" s="77" t="s">
        <v>76</v>
      </c>
      <c r="B2" s="77"/>
      <c r="C2" s="77"/>
      <c r="D2" s="77"/>
      <c r="E2" s="78"/>
      <c r="F2" s="14"/>
    </row>
    <row r="3" spans="1:6" ht="15">
      <c r="A3" s="3"/>
      <c r="B3" s="3"/>
      <c r="C3" s="7"/>
      <c r="D3" s="8"/>
      <c r="E3" s="6"/>
      <c r="F3" s="14"/>
    </row>
    <row r="4" spans="1:6" ht="27" customHeight="1">
      <c r="A4" s="79" t="s">
        <v>32</v>
      </c>
      <c r="B4" s="82" t="s">
        <v>81</v>
      </c>
      <c r="C4" s="80" t="s">
        <v>79</v>
      </c>
      <c r="D4" s="79" t="s">
        <v>84</v>
      </c>
      <c r="E4" s="81" t="s">
        <v>33</v>
      </c>
      <c r="F4" s="14"/>
    </row>
    <row r="5" spans="1:6" ht="37.5" customHeight="1">
      <c r="A5" s="79"/>
      <c r="B5" s="82"/>
      <c r="C5" s="80"/>
      <c r="D5" s="79"/>
      <c r="E5" s="81"/>
      <c r="F5" s="14"/>
    </row>
    <row r="6" spans="1:6" ht="15">
      <c r="A6" s="18" t="s">
        <v>34</v>
      </c>
      <c r="B6" s="18"/>
      <c r="C6" s="16"/>
      <c r="D6" s="17"/>
      <c r="E6" s="15"/>
      <c r="F6" s="14"/>
    </row>
    <row r="7" spans="1:6" ht="15">
      <c r="A7" s="29" t="s">
        <v>35</v>
      </c>
      <c r="B7" s="73">
        <v>880000</v>
      </c>
      <c r="C7" s="64">
        <v>118577.6</v>
      </c>
      <c r="D7" s="51">
        <v>127614.525</v>
      </c>
      <c r="E7" s="9">
        <f>D7/C7*100</f>
        <v>107.6211063472359</v>
      </c>
      <c r="F7" s="14"/>
    </row>
    <row r="8" spans="1:6" ht="15">
      <c r="A8" s="26" t="s">
        <v>73</v>
      </c>
      <c r="B8" s="74">
        <v>2400</v>
      </c>
      <c r="C8" s="64">
        <v>325.9</v>
      </c>
      <c r="D8" s="51">
        <v>91.135</v>
      </c>
      <c r="E8" s="9">
        <f aca="true" t="shared" si="0" ref="E8:E43">D8/C8*100</f>
        <v>27.964099416999083</v>
      </c>
      <c r="F8" s="14"/>
    </row>
    <row r="9" spans="1:6" ht="45">
      <c r="A9" s="25" t="s">
        <v>36</v>
      </c>
      <c r="B9" s="61">
        <v>118000</v>
      </c>
      <c r="C9" s="64">
        <v>19400</v>
      </c>
      <c r="D9" s="51">
        <v>18148.512</v>
      </c>
      <c r="E9" s="9">
        <f t="shared" si="0"/>
        <v>93.54903092783505</v>
      </c>
      <c r="F9" s="14"/>
    </row>
    <row r="10" spans="1:6" ht="15">
      <c r="A10" s="26" t="s">
        <v>64</v>
      </c>
      <c r="B10" s="74">
        <f>B11+B15+B17</f>
        <v>391790</v>
      </c>
      <c r="C10" s="64">
        <f>C11+C15+C17</f>
        <v>64559.7</v>
      </c>
      <c r="D10" s="10">
        <f>D11+D15+D16+D17</f>
        <v>70387.56</v>
      </c>
      <c r="E10" s="9">
        <f t="shared" si="0"/>
        <v>109.02708655709368</v>
      </c>
      <c r="F10" s="14"/>
    </row>
    <row r="11" spans="1:6" s="47" customFormat="1" ht="15">
      <c r="A11" s="21" t="s">
        <v>37</v>
      </c>
      <c r="B11" s="61">
        <f>SUM(B12:B14)</f>
        <v>245165</v>
      </c>
      <c r="C11" s="65">
        <f>C12+C13+C14</f>
        <v>34989</v>
      </c>
      <c r="D11" s="41">
        <f>D12+D13+D14</f>
        <v>32386.943</v>
      </c>
      <c r="E11" s="9">
        <f t="shared" si="0"/>
        <v>92.56321415301952</v>
      </c>
      <c r="F11" s="46"/>
    </row>
    <row r="12" spans="1:6" s="47" customFormat="1" ht="30">
      <c r="A12" s="21" t="s">
        <v>66</v>
      </c>
      <c r="B12" s="61">
        <v>15570</v>
      </c>
      <c r="C12" s="65">
        <v>2934</v>
      </c>
      <c r="D12" s="52">
        <v>3494.245</v>
      </c>
      <c r="E12" s="9">
        <f t="shared" si="0"/>
        <v>119.09492160872529</v>
      </c>
      <c r="F12" s="46"/>
    </row>
    <row r="13" spans="1:6" s="47" customFormat="1" ht="15">
      <c r="A13" s="21" t="s">
        <v>38</v>
      </c>
      <c r="B13" s="61">
        <v>224600</v>
      </c>
      <c r="C13" s="65">
        <v>31895</v>
      </c>
      <c r="D13" s="52">
        <v>28693.865</v>
      </c>
      <c r="E13" s="9">
        <f t="shared" si="0"/>
        <v>89.96352092804514</v>
      </c>
      <c r="F13" s="46"/>
    </row>
    <row r="14" spans="1:6" s="47" customFormat="1" ht="15">
      <c r="A14" s="21" t="s">
        <v>39</v>
      </c>
      <c r="B14" s="61">
        <v>4995</v>
      </c>
      <c r="C14" s="65">
        <v>160</v>
      </c>
      <c r="D14" s="52">
        <v>198.833</v>
      </c>
      <c r="E14" s="9">
        <f t="shared" si="0"/>
        <v>124.270625</v>
      </c>
      <c r="F14" s="46"/>
    </row>
    <row r="15" spans="1:6" s="47" customFormat="1" ht="15">
      <c r="A15" s="24" t="s">
        <v>40</v>
      </c>
      <c r="B15" s="61">
        <v>195</v>
      </c>
      <c r="C15" s="65">
        <v>40.7</v>
      </c>
      <c r="D15" s="52">
        <v>55.83</v>
      </c>
      <c r="E15" s="9">
        <f t="shared" si="0"/>
        <v>137.17444717444715</v>
      </c>
      <c r="F15" s="46"/>
    </row>
    <row r="16" spans="1:6" s="47" customFormat="1" ht="45">
      <c r="A16" s="24" t="s">
        <v>75</v>
      </c>
      <c r="B16" s="61">
        <v>0</v>
      </c>
      <c r="C16" s="65"/>
      <c r="D16" s="52">
        <v>-13.532</v>
      </c>
      <c r="E16" s="9"/>
      <c r="F16" s="46"/>
    </row>
    <row r="17" spans="1:6" s="47" customFormat="1" ht="15">
      <c r="A17" s="24" t="s">
        <v>41</v>
      </c>
      <c r="B17" s="61">
        <v>146430</v>
      </c>
      <c r="C17" s="65">
        <v>29530</v>
      </c>
      <c r="D17" s="52">
        <v>37958.319</v>
      </c>
      <c r="E17" s="9">
        <f t="shared" si="0"/>
        <v>128.5415475787335</v>
      </c>
      <c r="F17" s="46"/>
    </row>
    <row r="18" spans="1:6" ht="15">
      <c r="A18" s="25" t="s">
        <v>42</v>
      </c>
      <c r="B18" s="61">
        <v>620</v>
      </c>
      <c r="C18" s="64">
        <v>162</v>
      </c>
      <c r="D18" s="51">
        <v>0</v>
      </c>
      <c r="E18" s="9">
        <f t="shared" si="0"/>
        <v>0</v>
      </c>
      <c r="F18" s="14"/>
    </row>
    <row r="19" spans="1:6" ht="15">
      <c r="A19" s="25" t="s">
        <v>43</v>
      </c>
      <c r="B19" s="61">
        <v>150</v>
      </c>
      <c r="C19" s="64">
        <v>20</v>
      </c>
      <c r="D19" s="51">
        <v>264.509</v>
      </c>
      <c r="E19" s="9" t="s">
        <v>86</v>
      </c>
      <c r="F19" s="14"/>
    </row>
    <row r="20" spans="1:6" ht="30">
      <c r="A20" s="25" t="s">
        <v>44</v>
      </c>
      <c r="B20" s="61">
        <v>14210</v>
      </c>
      <c r="C20" s="64">
        <v>1700</v>
      </c>
      <c r="D20" s="51">
        <v>1482.271</v>
      </c>
      <c r="E20" s="9">
        <f t="shared" si="0"/>
        <v>87.19241176470588</v>
      </c>
      <c r="F20" s="14"/>
    </row>
    <row r="21" spans="1:6" ht="60">
      <c r="A21" s="25" t="s">
        <v>45</v>
      </c>
      <c r="B21" s="61">
        <v>7400</v>
      </c>
      <c r="C21" s="64">
        <v>1185</v>
      </c>
      <c r="D21" s="51">
        <v>1717.163</v>
      </c>
      <c r="E21" s="9">
        <f t="shared" si="0"/>
        <v>144.9082700421941</v>
      </c>
      <c r="F21" s="14"/>
    </row>
    <row r="22" spans="1:6" ht="15">
      <c r="A22" s="25" t="s">
        <v>46</v>
      </c>
      <c r="B22" s="61">
        <v>5800</v>
      </c>
      <c r="C22" s="64">
        <v>919</v>
      </c>
      <c r="D22" s="51">
        <v>725.213</v>
      </c>
      <c r="E22" s="9">
        <f t="shared" si="0"/>
        <v>78.9132752992383</v>
      </c>
      <c r="F22" s="14"/>
    </row>
    <row r="23" spans="1:6" ht="15">
      <c r="A23" s="26" t="s">
        <v>47</v>
      </c>
      <c r="B23" s="61">
        <v>3430</v>
      </c>
      <c r="C23" s="64">
        <v>430</v>
      </c>
      <c r="D23" s="73">
        <v>618.173</v>
      </c>
      <c r="E23" s="9">
        <f t="shared" si="0"/>
        <v>143.76116279069768</v>
      </c>
      <c r="F23" s="14"/>
    </row>
    <row r="24" spans="1:6" s="36" customFormat="1" ht="17.25" customHeight="1">
      <c r="A24" s="27" t="s">
        <v>48</v>
      </c>
      <c r="B24" s="75">
        <f>B7+B8+B9+B10+B18+B19+B20+B21+B22+B23</f>
        <v>1423800</v>
      </c>
      <c r="C24" s="66">
        <f>C7+C8+C9+C10+C18+C19+C20+C21+C22+C23</f>
        <v>207279.2</v>
      </c>
      <c r="D24" s="12">
        <f>D7+D8+D9+D10+D18+D19+D20+D21+D22+D23</f>
        <v>221049.061</v>
      </c>
      <c r="E24" s="63">
        <f t="shared" si="0"/>
        <v>106.64314653858176</v>
      </c>
      <c r="F24" s="37"/>
    </row>
    <row r="25" spans="1:6" ht="23.25" customHeight="1">
      <c r="A25" s="26" t="s">
        <v>49</v>
      </c>
      <c r="B25" s="61">
        <f>SUM(B26:B32)</f>
        <v>1306751.433</v>
      </c>
      <c r="C25" s="64">
        <f>SUM(C26:C32)</f>
        <v>209306.34199999998</v>
      </c>
      <c r="D25" s="64">
        <f>SUM(D26:D32)</f>
        <v>204965.992</v>
      </c>
      <c r="E25" s="9">
        <f t="shared" si="0"/>
        <v>97.92631701527708</v>
      </c>
      <c r="F25" s="34"/>
    </row>
    <row r="26" spans="1:6" ht="126" customHeight="1">
      <c r="A26" s="31" t="s">
        <v>50</v>
      </c>
      <c r="B26" s="61">
        <v>424514.7</v>
      </c>
      <c r="C26" s="11">
        <v>66673.3</v>
      </c>
      <c r="D26" s="60">
        <v>66206.036</v>
      </c>
      <c r="E26" s="9">
        <f t="shared" si="0"/>
        <v>99.29917373221363</v>
      </c>
      <c r="F26" s="34"/>
    </row>
    <row r="27" spans="1:6" ht="143.25" customHeight="1">
      <c r="A27" s="31" t="s">
        <v>51</v>
      </c>
      <c r="B27" s="61">
        <v>237433.2</v>
      </c>
      <c r="C27" s="11">
        <v>44967.179</v>
      </c>
      <c r="D27" s="60">
        <v>41174.956</v>
      </c>
      <c r="E27" s="9">
        <f t="shared" si="0"/>
        <v>91.5666868940122</v>
      </c>
      <c r="F27" s="34"/>
    </row>
    <row r="28" spans="1:6" ht="75">
      <c r="A28" s="31" t="s">
        <v>52</v>
      </c>
      <c r="B28" s="61">
        <v>291.9</v>
      </c>
      <c r="C28" s="65">
        <v>49.4</v>
      </c>
      <c r="D28" s="60">
        <v>49.4</v>
      </c>
      <c r="E28" s="9">
        <f t="shared" si="0"/>
        <v>100</v>
      </c>
      <c r="F28" s="34"/>
    </row>
    <row r="29" spans="1:6" ht="30">
      <c r="A29" s="31" t="s">
        <v>53</v>
      </c>
      <c r="B29" s="61">
        <v>308428.4</v>
      </c>
      <c r="C29" s="65">
        <v>45189.7</v>
      </c>
      <c r="D29" s="60">
        <v>45189.7</v>
      </c>
      <c r="E29" s="9">
        <f t="shared" si="0"/>
        <v>100</v>
      </c>
      <c r="F29" s="34"/>
    </row>
    <row r="30" spans="1:6" ht="30">
      <c r="A30" s="31" t="s">
        <v>54</v>
      </c>
      <c r="B30" s="61">
        <v>328547.1</v>
      </c>
      <c r="C30" s="65">
        <v>51264.5</v>
      </c>
      <c r="D30" s="60">
        <v>51264.5</v>
      </c>
      <c r="E30" s="9">
        <f t="shared" si="0"/>
        <v>100</v>
      </c>
      <c r="F30" s="34"/>
    </row>
    <row r="31" spans="1:6" ht="152.25" customHeight="1">
      <c r="A31" s="32" t="s">
        <v>55</v>
      </c>
      <c r="B31" s="61">
        <v>3174.2</v>
      </c>
      <c r="C31" s="65">
        <v>474.4</v>
      </c>
      <c r="D31" s="60">
        <v>416.554</v>
      </c>
      <c r="E31" s="9">
        <f t="shared" si="0"/>
        <v>87.80649241146712</v>
      </c>
      <c r="F31" s="34"/>
    </row>
    <row r="32" spans="1:6" ht="15">
      <c r="A32" s="33" t="s">
        <v>56</v>
      </c>
      <c r="B32" s="61">
        <v>4361.933</v>
      </c>
      <c r="C32" s="67">
        <v>687.863</v>
      </c>
      <c r="D32" s="60">
        <v>664.846</v>
      </c>
      <c r="E32" s="9">
        <f t="shared" si="0"/>
        <v>96.65383950001672</v>
      </c>
      <c r="F32" s="34"/>
    </row>
    <row r="33" spans="1:6" s="38" customFormat="1" ht="14.25">
      <c r="A33" s="28" t="s">
        <v>57</v>
      </c>
      <c r="B33" s="75">
        <f>B24+B25</f>
        <v>2730551.433</v>
      </c>
      <c r="C33" s="66">
        <f>C24+C25</f>
        <v>416585.542</v>
      </c>
      <c r="D33" s="12">
        <f>D24+D25</f>
        <v>426015.05299999996</v>
      </c>
      <c r="E33" s="63">
        <f t="shared" si="0"/>
        <v>102.26352334618467</v>
      </c>
      <c r="F33" s="37"/>
    </row>
    <row r="34" spans="1:6" ht="15">
      <c r="A34" s="28" t="s">
        <v>58</v>
      </c>
      <c r="B34" s="61"/>
      <c r="C34" s="66"/>
      <c r="D34" s="61"/>
      <c r="E34" s="9"/>
      <c r="F34" s="34"/>
    </row>
    <row r="35" spans="1:6" ht="15">
      <c r="A35" s="25" t="s">
        <v>42</v>
      </c>
      <c r="B35" s="61">
        <v>0</v>
      </c>
      <c r="C35" s="66"/>
      <c r="D35" s="61">
        <v>148.978</v>
      </c>
      <c r="E35" s="9"/>
      <c r="F35" s="34"/>
    </row>
    <row r="36" spans="1:6" ht="60">
      <c r="A36" s="25" t="s">
        <v>59</v>
      </c>
      <c r="B36" s="61">
        <v>1500</v>
      </c>
      <c r="C36" s="64">
        <v>52.7</v>
      </c>
      <c r="D36" s="62">
        <v>76.691</v>
      </c>
      <c r="E36" s="9">
        <f t="shared" si="0"/>
        <v>145.5237191650854</v>
      </c>
      <c r="F36" s="34"/>
    </row>
    <row r="37" spans="1:6" ht="60">
      <c r="A37" s="30" t="s">
        <v>69</v>
      </c>
      <c r="B37" s="61">
        <v>70</v>
      </c>
      <c r="C37" s="64">
        <v>4.5</v>
      </c>
      <c r="D37" s="62">
        <v>6.62</v>
      </c>
      <c r="E37" s="9">
        <f t="shared" si="0"/>
        <v>147.11111111111111</v>
      </c>
      <c r="F37" s="34"/>
    </row>
    <row r="38" spans="1:6" ht="36" customHeight="1">
      <c r="A38" s="25" t="s">
        <v>60</v>
      </c>
      <c r="B38" s="61">
        <v>165</v>
      </c>
      <c r="C38" s="64">
        <v>140</v>
      </c>
      <c r="D38" s="62">
        <v>636.443</v>
      </c>
      <c r="E38" s="9">
        <f t="shared" si="0"/>
        <v>454.6021428571429</v>
      </c>
      <c r="F38" s="34"/>
    </row>
    <row r="39" spans="1:6" ht="38.25" customHeight="1">
      <c r="A39" s="76" t="s">
        <v>82</v>
      </c>
      <c r="B39" s="61">
        <v>2300</v>
      </c>
      <c r="C39" s="64">
        <v>460</v>
      </c>
      <c r="D39" s="62">
        <v>460.6</v>
      </c>
      <c r="E39" s="9">
        <f t="shared" si="0"/>
        <v>100.1304347826087</v>
      </c>
      <c r="F39" s="34"/>
    </row>
    <row r="40" spans="1:6" s="54" customFormat="1" ht="30.75" customHeight="1">
      <c r="A40" s="28" t="s">
        <v>61</v>
      </c>
      <c r="B40" s="75">
        <f>SUM(B35:B39)</f>
        <v>4035</v>
      </c>
      <c r="C40" s="66">
        <f>SUM(C36:C39)</f>
        <v>657.2</v>
      </c>
      <c r="D40" s="66">
        <f>SUM(D35:D39)</f>
        <v>1329.3319999999999</v>
      </c>
      <c r="E40" s="9" t="s">
        <v>87</v>
      </c>
      <c r="F40" s="53"/>
    </row>
    <row r="41" spans="1:6" s="54" customFormat="1" ht="24.75" customHeight="1">
      <c r="A41" s="28" t="s">
        <v>62</v>
      </c>
      <c r="B41" s="75">
        <f>B33+B40</f>
        <v>2734586.433</v>
      </c>
      <c r="C41" s="68">
        <f>C33+C40</f>
        <v>417242.742</v>
      </c>
      <c r="D41" s="50">
        <f>D33+D40</f>
        <v>427344.38499999995</v>
      </c>
      <c r="E41" s="63">
        <f t="shared" si="0"/>
        <v>102.42104702686474</v>
      </c>
      <c r="F41" s="53"/>
    </row>
    <row r="42" spans="1:6" s="71" customFormat="1" ht="44.25" customHeight="1">
      <c r="A42" s="69" t="s">
        <v>68</v>
      </c>
      <c r="B42" s="90">
        <v>705.5</v>
      </c>
      <c r="C42" s="91"/>
      <c r="D42" s="91">
        <v>71.529</v>
      </c>
      <c r="E42" s="92"/>
      <c r="F42" s="70"/>
    </row>
    <row r="43" spans="1:6" s="56" customFormat="1" ht="30.75" customHeight="1">
      <c r="A43" s="27" t="s">
        <v>63</v>
      </c>
      <c r="B43" s="75">
        <f>B41+B42</f>
        <v>2735291.933</v>
      </c>
      <c r="C43" s="68">
        <f>C41+C42</f>
        <v>417242.742</v>
      </c>
      <c r="D43" s="50">
        <f>D41+D42</f>
        <v>427415.91399999993</v>
      </c>
      <c r="E43" s="63">
        <f t="shared" si="0"/>
        <v>102.43819028492528</v>
      </c>
      <c r="F43" s="55"/>
    </row>
    <row r="44" spans="3:6" ht="12.75">
      <c r="C44" s="35"/>
      <c r="D44" s="35"/>
      <c r="E44" s="35"/>
      <c r="F44" s="35"/>
    </row>
    <row r="46" spans="1:2" ht="308.25" customHeight="1">
      <c r="A46" s="58"/>
      <c r="B46" s="58"/>
    </row>
  </sheetData>
  <sheetProtection/>
  <mergeCells count="6">
    <mergeCell ref="A2:E2"/>
    <mergeCell ref="A4:A5"/>
    <mergeCell ref="C4:C5"/>
    <mergeCell ref="D4:D5"/>
    <mergeCell ref="E4:E5"/>
    <mergeCell ref="B4:B5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4"/>
  <sheetViews>
    <sheetView zoomScale="75" zoomScaleNormal="75" zoomScalePageLayoutView="0" workbookViewId="0" topLeftCell="A37">
      <selection activeCell="A42" sqref="A42:E42"/>
    </sheetView>
  </sheetViews>
  <sheetFormatPr defaultColWidth="9.00390625" defaultRowHeight="12.75"/>
  <cols>
    <col min="1" max="1" width="41.875" style="1" customWidth="1"/>
    <col min="2" max="2" width="14.75390625" style="1" customWidth="1"/>
    <col min="3" max="3" width="14.875" style="5" customWidth="1"/>
    <col min="4" max="4" width="14.375" style="1" customWidth="1"/>
    <col min="5" max="5" width="14.375" style="4" customWidth="1"/>
    <col min="6" max="16384" width="9.125" style="1" customWidth="1"/>
  </cols>
  <sheetData>
    <row r="1" spans="1:5" ht="15">
      <c r="A1" s="13"/>
      <c r="B1" s="13"/>
      <c r="C1" s="13"/>
      <c r="D1" s="13"/>
      <c r="E1" s="6"/>
    </row>
    <row r="2" spans="1:5" ht="26.25" customHeight="1">
      <c r="A2" s="77" t="s">
        <v>77</v>
      </c>
      <c r="B2" s="77"/>
      <c r="C2" s="77"/>
      <c r="D2" s="77"/>
      <c r="E2" s="78"/>
    </row>
    <row r="3" spans="1:5" ht="15">
      <c r="A3" s="3"/>
      <c r="B3" s="3"/>
      <c r="C3" s="7"/>
      <c r="D3" s="8"/>
      <c r="E3" s="6"/>
    </row>
    <row r="4" spans="1:5" ht="16.5" customHeight="1">
      <c r="A4" s="85" t="s">
        <v>13</v>
      </c>
      <c r="B4" s="82" t="s">
        <v>81</v>
      </c>
      <c r="C4" s="87" t="s">
        <v>78</v>
      </c>
      <c r="D4" s="85" t="s">
        <v>85</v>
      </c>
      <c r="E4" s="83" t="s">
        <v>14</v>
      </c>
    </row>
    <row r="5" spans="1:5" ht="69.75" customHeight="1">
      <c r="A5" s="86"/>
      <c r="B5" s="82"/>
      <c r="C5" s="88"/>
      <c r="D5" s="86"/>
      <c r="E5" s="84"/>
    </row>
    <row r="6" spans="1:5" ht="15">
      <c r="A6" s="18" t="s">
        <v>12</v>
      </c>
      <c r="B6" s="18"/>
      <c r="C6" s="16"/>
      <c r="D6" s="17"/>
      <c r="E6" s="15"/>
    </row>
    <row r="7" spans="1:5" ht="16.5" customHeight="1">
      <c r="A7" s="19" t="s">
        <v>0</v>
      </c>
      <c r="B7" s="73">
        <v>880000</v>
      </c>
      <c r="C7" s="64">
        <v>118577.6</v>
      </c>
      <c r="D7" s="51">
        <v>127614.525</v>
      </c>
      <c r="E7" s="9">
        <f>D7/C7*100</f>
        <v>107.6211063472359</v>
      </c>
    </row>
    <row r="8" spans="1:5" ht="16.5" customHeight="1">
      <c r="A8" s="19" t="s">
        <v>1</v>
      </c>
      <c r="B8" s="74">
        <v>2400</v>
      </c>
      <c r="C8" s="64">
        <v>325.9</v>
      </c>
      <c r="D8" s="51">
        <v>91.135</v>
      </c>
      <c r="E8" s="9">
        <f aca="true" t="shared" si="0" ref="E8:E43">D8/C8*100</f>
        <v>27.964099416999083</v>
      </c>
    </row>
    <row r="9" spans="1:5" ht="40.5" customHeight="1">
      <c r="A9" s="20" t="s">
        <v>29</v>
      </c>
      <c r="B9" s="61">
        <v>118000</v>
      </c>
      <c r="C9" s="64">
        <v>19400</v>
      </c>
      <c r="D9" s="51">
        <v>18148.512</v>
      </c>
      <c r="E9" s="9">
        <f t="shared" si="0"/>
        <v>93.54903092783505</v>
      </c>
    </row>
    <row r="10" spans="1:5" s="3" customFormat="1" ht="17.25" customHeight="1">
      <c r="A10" s="8" t="s">
        <v>65</v>
      </c>
      <c r="B10" s="74">
        <f>B11+B15+B17</f>
        <v>391790</v>
      </c>
      <c r="C10" s="64">
        <f>C11+C15+C17</f>
        <v>64559.7</v>
      </c>
      <c r="D10" s="10">
        <f>D11+D15+D16+D17</f>
        <v>70387.56</v>
      </c>
      <c r="E10" s="9">
        <f t="shared" si="0"/>
        <v>109.02708655709368</v>
      </c>
    </row>
    <row r="11" spans="1:5" s="48" customFormat="1" ht="15">
      <c r="A11" s="21" t="s">
        <v>70</v>
      </c>
      <c r="B11" s="61">
        <f>SUM(B12:B14)</f>
        <v>245165</v>
      </c>
      <c r="C11" s="65">
        <f>C12+C13+C14</f>
        <v>34989</v>
      </c>
      <c r="D11" s="41">
        <f>D12+D13+D14</f>
        <v>32386.943</v>
      </c>
      <c r="E11" s="9">
        <f t="shared" si="0"/>
        <v>92.56321415301952</v>
      </c>
    </row>
    <row r="12" spans="1:5" s="48" customFormat="1" ht="30">
      <c r="A12" s="22" t="s">
        <v>28</v>
      </c>
      <c r="B12" s="61">
        <v>15570</v>
      </c>
      <c r="C12" s="65">
        <v>2934</v>
      </c>
      <c r="D12" s="52">
        <v>3494.245</v>
      </c>
      <c r="E12" s="9">
        <f t="shared" si="0"/>
        <v>119.09492160872529</v>
      </c>
    </row>
    <row r="13" spans="1:5" s="48" customFormat="1" ht="15">
      <c r="A13" s="23" t="s">
        <v>72</v>
      </c>
      <c r="B13" s="61">
        <v>224600</v>
      </c>
      <c r="C13" s="65">
        <v>31895</v>
      </c>
      <c r="D13" s="52">
        <v>28693.865</v>
      </c>
      <c r="E13" s="9">
        <f t="shared" si="0"/>
        <v>89.96352092804514</v>
      </c>
    </row>
    <row r="14" spans="1:5" s="48" customFormat="1" ht="15">
      <c r="A14" s="21" t="s">
        <v>21</v>
      </c>
      <c r="B14" s="61">
        <v>4995</v>
      </c>
      <c r="C14" s="65">
        <v>160</v>
      </c>
      <c r="D14" s="52">
        <v>198.833</v>
      </c>
      <c r="E14" s="9">
        <f t="shared" si="0"/>
        <v>124.270625</v>
      </c>
    </row>
    <row r="15" spans="1:5" s="48" customFormat="1" ht="15">
      <c r="A15" s="24" t="s">
        <v>2</v>
      </c>
      <c r="B15" s="61">
        <v>195</v>
      </c>
      <c r="C15" s="65">
        <v>40.7</v>
      </c>
      <c r="D15" s="52">
        <v>55.83</v>
      </c>
      <c r="E15" s="9">
        <f t="shared" si="0"/>
        <v>137.17444717444715</v>
      </c>
    </row>
    <row r="16" spans="1:5" s="48" customFormat="1" ht="60">
      <c r="A16" s="24" t="s">
        <v>74</v>
      </c>
      <c r="B16" s="61">
        <v>0</v>
      </c>
      <c r="C16" s="65"/>
      <c r="D16" s="52">
        <v>-13.532</v>
      </c>
      <c r="E16" s="9"/>
    </row>
    <row r="17" spans="1:5" s="48" customFormat="1" ht="15">
      <c r="A17" s="24" t="s">
        <v>23</v>
      </c>
      <c r="B17" s="61">
        <v>146430</v>
      </c>
      <c r="C17" s="65">
        <v>29530</v>
      </c>
      <c r="D17" s="52">
        <v>37958.319</v>
      </c>
      <c r="E17" s="9">
        <f t="shared" si="0"/>
        <v>128.5415475787335</v>
      </c>
    </row>
    <row r="18" spans="1:5" ht="15">
      <c r="A18" s="25" t="s">
        <v>3</v>
      </c>
      <c r="B18" s="61">
        <v>620</v>
      </c>
      <c r="C18" s="64">
        <v>162</v>
      </c>
      <c r="D18" s="51">
        <v>0</v>
      </c>
      <c r="E18" s="9">
        <f t="shared" si="0"/>
        <v>0</v>
      </c>
    </row>
    <row r="19" spans="1:5" ht="16.5" customHeight="1">
      <c r="A19" s="19" t="s">
        <v>15</v>
      </c>
      <c r="B19" s="61">
        <v>150</v>
      </c>
      <c r="C19" s="64">
        <v>20</v>
      </c>
      <c r="D19" s="51">
        <v>264.509</v>
      </c>
      <c r="E19" s="9" t="s">
        <v>86</v>
      </c>
    </row>
    <row r="20" spans="1:5" ht="28.5" customHeight="1">
      <c r="A20" s="25" t="s">
        <v>4</v>
      </c>
      <c r="B20" s="61">
        <v>14210</v>
      </c>
      <c r="C20" s="64">
        <v>1700</v>
      </c>
      <c r="D20" s="51">
        <v>1482.271</v>
      </c>
      <c r="E20" s="9">
        <f t="shared" si="0"/>
        <v>87.19241176470588</v>
      </c>
    </row>
    <row r="21" spans="1:5" ht="77.25" customHeight="1">
      <c r="A21" s="25" t="s">
        <v>30</v>
      </c>
      <c r="B21" s="61">
        <v>7400</v>
      </c>
      <c r="C21" s="64">
        <v>1185</v>
      </c>
      <c r="D21" s="51">
        <v>1717.163</v>
      </c>
      <c r="E21" s="9">
        <f t="shared" si="0"/>
        <v>144.9082700421941</v>
      </c>
    </row>
    <row r="22" spans="1:5" ht="15" customHeight="1">
      <c r="A22" s="25" t="s">
        <v>5</v>
      </c>
      <c r="B22" s="61">
        <v>5800</v>
      </c>
      <c r="C22" s="64">
        <v>919</v>
      </c>
      <c r="D22" s="51">
        <v>725.213</v>
      </c>
      <c r="E22" s="9">
        <f t="shared" si="0"/>
        <v>78.9132752992383</v>
      </c>
    </row>
    <row r="23" spans="1:5" ht="15" customHeight="1">
      <c r="A23" s="26" t="s">
        <v>22</v>
      </c>
      <c r="B23" s="61">
        <v>3430</v>
      </c>
      <c r="C23" s="64">
        <v>430</v>
      </c>
      <c r="D23" s="73">
        <v>618.173</v>
      </c>
      <c r="E23" s="9">
        <f t="shared" si="0"/>
        <v>143.76116279069768</v>
      </c>
    </row>
    <row r="24" spans="1:5" s="2" customFormat="1" ht="16.5" customHeight="1">
      <c r="A24" s="27" t="s">
        <v>16</v>
      </c>
      <c r="B24" s="75">
        <f>B7+B8+B9+B10+B18+B19+B20+B21+B22+B23</f>
        <v>1423800</v>
      </c>
      <c r="C24" s="66">
        <f>C7+C8+C9+C10+C18+C19+C20+C21+C22+C23</f>
        <v>207279.2</v>
      </c>
      <c r="D24" s="12">
        <f>D7+D8+D9+D10+D18+D19+D20+D21+D22+D23</f>
        <v>221049.061</v>
      </c>
      <c r="E24" s="63">
        <f t="shared" si="0"/>
        <v>106.64314653858176</v>
      </c>
    </row>
    <row r="25" spans="1:5" s="2" customFormat="1" ht="15" customHeight="1">
      <c r="A25" s="42" t="s">
        <v>71</v>
      </c>
      <c r="B25" s="61">
        <f>SUM(B26:B32)</f>
        <v>1306751.433</v>
      </c>
      <c r="C25" s="64">
        <f>SUM(C26:C32)</f>
        <v>209306.34199999998</v>
      </c>
      <c r="D25" s="64">
        <f>SUM(D26:D32)</f>
        <v>204965.992</v>
      </c>
      <c r="E25" s="9">
        <f t="shared" si="0"/>
        <v>97.92631701527708</v>
      </c>
    </row>
    <row r="26" spans="1:5" s="2" customFormat="1" ht="135.75" customHeight="1">
      <c r="A26" s="43" t="s">
        <v>24</v>
      </c>
      <c r="B26" s="61">
        <v>424514.7</v>
      </c>
      <c r="C26" s="11">
        <v>66673.3</v>
      </c>
      <c r="D26" s="60">
        <v>66206.036</v>
      </c>
      <c r="E26" s="9">
        <f t="shared" si="0"/>
        <v>99.29917373221363</v>
      </c>
    </row>
    <row r="27" spans="1:5" s="2" customFormat="1" ht="137.25" customHeight="1">
      <c r="A27" s="43" t="s">
        <v>17</v>
      </c>
      <c r="B27" s="61">
        <v>237433.2</v>
      </c>
      <c r="C27" s="11">
        <v>44967.179</v>
      </c>
      <c r="D27" s="60">
        <v>41174.956</v>
      </c>
      <c r="E27" s="9">
        <f t="shared" si="0"/>
        <v>91.5666868940122</v>
      </c>
    </row>
    <row r="28" spans="1:5" s="2" customFormat="1" ht="93" customHeight="1">
      <c r="A28" s="43" t="s">
        <v>25</v>
      </c>
      <c r="B28" s="61">
        <v>291.9</v>
      </c>
      <c r="C28" s="65">
        <v>49.4</v>
      </c>
      <c r="D28" s="60">
        <v>49.4</v>
      </c>
      <c r="E28" s="9">
        <f t="shared" si="0"/>
        <v>100</v>
      </c>
    </row>
    <row r="29" spans="1:5" s="2" customFormat="1" ht="43.5" customHeight="1">
      <c r="A29" s="43" t="s">
        <v>6</v>
      </c>
      <c r="B29" s="61">
        <v>308428.4</v>
      </c>
      <c r="C29" s="65">
        <v>45189.7</v>
      </c>
      <c r="D29" s="60">
        <v>45189.7</v>
      </c>
      <c r="E29" s="9">
        <f t="shared" si="0"/>
        <v>100</v>
      </c>
    </row>
    <row r="30" spans="1:5" s="2" customFormat="1" ht="47.25" customHeight="1">
      <c r="A30" s="43" t="s">
        <v>7</v>
      </c>
      <c r="B30" s="61">
        <v>328547.1</v>
      </c>
      <c r="C30" s="65">
        <v>51264.5</v>
      </c>
      <c r="D30" s="60">
        <v>51264.5</v>
      </c>
      <c r="E30" s="9">
        <f t="shared" si="0"/>
        <v>100</v>
      </c>
    </row>
    <row r="31" spans="1:5" s="2" customFormat="1" ht="150" customHeight="1">
      <c r="A31" s="44" t="s">
        <v>26</v>
      </c>
      <c r="B31" s="61">
        <v>3174.2</v>
      </c>
      <c r="C31" s="65">
        <v>474.4</v>
      </c>
      <c r="D31" s="60">
        <v>416.554</v>
      </c>
      <c r="E31" s="9">
        <f t="shared" si="0"/>
        <v>87.80649241146712</v>
      </c>
    </row>
    <row r="32" spans="1:5" s="2" customFormat="1" ht="16.5" customHeight="1">
      <c r="A32" s="45" t="s">
        <v>8</v>
      </c>
      <c r="B32" s="61">
        <v>4361.933</v>
      </c>
      <c r="C32" s="67">
        <v>687.863</v>
      </c>
      <c r="D32" s="60">
        <v>664.846</v>
      </c>
      <c r="E32" s="9">
        <f t="shared" si="0"/>
        <v>96.65383950001672</v>
      </c>
    </row>
    <row r="33" spans="1:5" s="57" customFormat="1" ht="20.25" customHeight="1">
      <c r="A33" s="49" t="s">
        <v>18</v>
      </c>
      <c r="B33" s="75">
        <f>B24+B25</f>
        <v>2730551.433</v>
      </c>
      <c r="C33" s="66">
        <f>C24+C25</f>
        <v>416585.542</v>
      </c>
      <c r="D33" s="12">
        <f>D24+D25</f>
        <v>426015.05299999996</v>
      </c>
      <c r="E33" s="63">
        <f t="shared" si="0"/>
        <v>102.26352334618467</v>
      </c>
    </row>
    <row r="34" spans="1:5" s="2" customFormat="1" ht="16.5" customHeight="1">
      <c r="A34" s="28" t="s">
        <v>19</v>
      </c>
      <c r="B34" s="61"/>
      <c r="C34" s="66"/>
      <c r="D34" s="61"/>
      <c r="E34" s="9"/>
    </row>
    <row r="35" spans="1:5" ht="16.5" customHeight="1">
      <c r="A35" s="25" t="s">
        <v>80</v>
      </c>
      <c r="B35" s="61">
        <v>0</v>
      </c>
      <c r="C35" s="66"/>
      <c r="D35" s="61">
        <v>148.978</v>
      </c>
      <c r="E35" s="9"/>
    </row>
    <row r="36" spans="1:5" ht="59.25" customHeight="1">
      <c r="A36" s="40" t="s">
        <v>27</v>
      </c>
      <c r="B36" s="61">
        <v>1500</v>
      </c>
      <c r="C36" s="64">
        <v>52.7</v>
      </c>
      <c r="D36" s="62">
        <v>76.691</v>
      </c>
      <c r="E36" s="9">
        <f t="shared" si="0"/>
        <v>145.5237191650854</v>
      </c>
    </row>
    <row r="37" spans="1:5" ht="29.25" customHeight="1">
      <c r="A37" s="40" t="s">
        <v>67</v>
      </c>
      <c r="B37" s="61">
        <v>70</v>
      </c>
      <c r="C37" s="64">
        <v>4.5</v>
      </c>
      <c r="D37" s="62">
        <v>6.62</v>
      </c>
      <c r="E37" s="9">
        <f t="shared" si="0"/>
        <v>147.11111111111111</v>
      </c>
    </row>
    <row r="38" spans="1:5" ht="29.25" customHeight="1">
      <c r="A38" s="40" t="s">
        <v>9</v>
      </c>
      <c r="B38" s="61">
        <v>165</v>
      </c>
      <c r="C38" s="64">
        <v>140</v>
      </c>
      <c r="D38" s="62">
        <v>636.443</v>
      </c>
      <c r="E38" s="9">
        <f t="shared" si="0"/>
        <v>454.6021428571429</v>
      </c>
    </row>
    <row r="39" spans="1:5" s="39" customFormat="1" ht="45">
      <c r="A39" s="76" t="s">
        <v>83</v>
      </c>
      <c r="B39" s="61">
        <v>2300</v>
      </c>
      <c r="C39" s="64">
        <v>460</v>
      </c>
      <c r="D39" s="62">
        <v>460.6</v>
      </c>
      <c r="E39" s="9">
        <f t="shared" si="0"/>
        <v>100.1304347826087</v>
      </c>
    </row>
    <row r="40" spans="1:5" s="39" customFormat="1" ht="15">
      <c r="A40" s="28" t="s">
        <v>10</v>
      </c>
      <c r="B40" s="75">
        <f>SUM(B35:B39)</f>
        <v>4035</v>
      </c>
      <c r="C40" s="66">
        <f>SUM(C36:C39)</f>
        <v>657.2</v>
      </c>
      <c r="D40" s="66">
        <f>SUM(D35:D39)</f>
        <v>1329.3319999999999</v>
      </c>
      <c r="E40" s="9" t="s">
        <v>87</v>
      </c>
    </row>
    <row r="41" spans="1:5" s="39" customFormat="1" ht="18.75" customHeight="1">
      <c r="A41" s="49" t="s">
        <v>11</v>
      </c>
      <c r="B41" s="75">
        <f>B33+B40</f>
        <v>2734586.433</v>
      </c>
      <c r="C41" s="68">
        <f>C33+C40</f>
        <v>417242.742</v>
      </c>
      <c r="D41" s="50">
        <f>D33+D40</f>
        <v>427344.38499999995</v>
      </c>
      <c r="E41" s="63">
        <f t="shared" si="0"/>
        <v>102.42104702686474</v>
      </c>
    </row>
    <row r="42" spans="1:5" s="39" customFormat="1" ht="45">
      <c r="A42" s="89" t="s">
        <v>31</v>
      </c>
      <c r="B42" s="90">
        <v>705.5</v>
      </c>
      <c r="C42" s="91"/>
      <c r="D42" s="91">
        <v>71.529</v>
      </c>
      <c r="E42" s="92"/>
    </row>
    <row r="43" spans="1:5" ht="14.25">
      <c r="A43" s="59" t="s">
        <v>20</v>
      </c>
      <c r="B43" s="75">
        <f>B41+B42</f>
        <v>2735291.933</v>
      </c>
      <c r="C43" s="68">
        <f>C41+C42</f>
        <v>417242.742</v>
      </c>
      <c r="D43" s="50">
        <f>D41+D42</f>
        <v>427415.91399999993</v>
      </c>
      <c r="E43" s="63">
        <f t="shared" si="0"/>
        <v>102.43819028492528</v>
      </c>
    </row>
    <row r="44" spans="3:5" ht="14.25">
      <c r="C44" s="35"/>
      <c r="E44" s="72"/>
    </row>
  </sheetData>
  <sheetProtection/>
  <mergeCells count="6">
    <mergeCell ref="A2:E2"/>
    <mergeCell ref="E4:E5"/>
    <mergeCell ref="A4:A5"/>
    <mergeCell ref="C4:C5"/>
    <mergeCell ref="D4:D5"/>
    <mergeCell ref="B4:B5"/>
  </mergeCells>
  <printOptions/>
  <pageMargins left="0.984251968503937" right="0.1968503937007874" top="0.4330708661417323" bottom="0.3937007874015748" header="0.31496062992125984" footer="0.2755905511811024"/>
  <pageSetup fitToHeight="2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Ponomareva</dc:creator>
  <cp:keywords/>
  <dc:description/>
  <cp:lastModifiedBy>user458</cp:lastModifiedBy>
  <cp:lastPrinted>2016-02-22T13:26:43Z</cp:lastPrinted>
  <dcterms:created xsi:type="dcterms:W3CDTF">2004-07-02T06:40:36Z</dcterms:created>
  <dcterms:modified xsi:type="dcterms:W3CDTF">2016-02-29T13:06:28Z</dcterms:modified>
  <cp:category/>
  <cp:version/>
  <cp:contentType/>
  <cp:contentStatus/>
</cp:coreProperties>
</file>