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<sst xmlns="http://schemas.openxmlformats.org/spreadsheetml/2006/main" count="104" uniqueCount="98">
  <si>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</si>
  <si>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</si>
  <si>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</si>
  <si>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</si>
  <si>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</si>
  <si>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</si>
  <si>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</si>
  <si>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</si>
  <si>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</si>
  <si>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</si>
  <si>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</si>
  <si>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</si>
  <si>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</si>
  <si>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</si>
  <si>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</si>
  <si>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</si>
  <si>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</si>
  <si>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</si>
  <si>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</si>
  <si>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</si>
  <si>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</si>
  <si>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</si>
  <si>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</si>
  <si>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</si>
  <si>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</si>
  <si>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</si>
  <si>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</si>
  <si>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</si>
  <si>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</si>
  <si>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</si>
  <si>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</si>
  <si>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</si>
  <si>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</si>
  <si>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</si>
  <si>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</si>
  <si>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</si>
  <si>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</si>
  <si>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</si>
  <si>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</si>
  <si>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</si>
  <si>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</si>
  <si>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</si>
  <si>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</si>
  <si>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</si>
  <si>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</si>
  <si>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</si>
  <si>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</si>
  <si>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</si>
  <si>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</si>
  <si>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</si>
  <si>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</si>
  <si>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</si>
  <si>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</si>
  <si>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</si>
  <si>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</si>
  <si>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</si>
  <si>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</si>
  <si>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</si>
  <si>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</si>
  <si>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</si>
  <si>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</si>
  <si>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</si>
  <si>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</si>
  <si>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</si>
  <si>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</si>
  <si>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</si>
  <si>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</si>
  <si>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</si>
  <si>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</si>
  <si>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</si>
  <si>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</si>
  <si>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</si>
  <si>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</si>
  <si>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</si>
  <si>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</si>
  <si>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</si>
  <si>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</si>
  <si>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</si>
  <si>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</si>
  <si>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</si>
  <si>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</si>
  <si>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</si>
  <si>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</si>
  <si>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</si>
  <si>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</si>
  <si>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</si>
  <si>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</si>
  <si>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</si>
  <si>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</si>
  <si>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</si>
  <si>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 2,1 р.б.</t>
  </si>
  <si>
    <t>в 5,7 р.б.</t>
  </si>
  <si>
    <t>План на           січень - лютий   з урахуванням змін, 
тис. грн.</t>
  </si>
  <si>
    <t xml:space="preserve">Надійшло з
 01 січня по 
03 лютого            тис. грн. </t>
  </si>
  <si>
    <t>План на
 январь- февраль с учетом изменений, тыс. грн.</t>
  </si>
  <si>
    <t xml:space="preserve">Поступило          с 01 января
по 03 февраля,
тыс. грн. </t>
  </si>
  <si>
    <t>в 2,9 р.б.</t>
  </si>
  <si>
    <t>в 6,7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</si>
</sst>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196" fontId="18" fillId="0" borderId="12" xfId="0" applyNumberFormat="1" applyFont="1" applyFill="1" applyBorder="1" applyAlignment="1">
      <alignment/>
    </xf>
    <xf numFmtId="196" fontId="22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197" fontId="20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31">
      <selection activeCell="B7" sqref="B7:D45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81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78</v>
      </c>
      <c r="C4" s="89" t="s">
        <v>92</v>
      </c>
      <c r="D4" s="90" t="s">
        <v>93</v>
      </c>
      <c r="E4" s="91" t="s">
        <v>79</v>
      </c>
      <c r="F4" s="92" t="s">
        <v>80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160295</v>
      </c>
      <c r="D7" s="48">
        <v>89937.602</v>
      </c>
      <c r="E7" s="49">
        <f>D7/B7*100</f>
        <v>7.436989964674597</v>
      </c>
      <c r="F7" s="50">
        <f>D7/C7*100</f>
        <v>56.107552949249815</v>
      </c>
    </row>
    <row r="8" spans="1:6" ht="18" customHeight="1">
      <c r="A8" s="62" t="s">
        <v>64</v>
      </c>
      <c r="B8" s="51">
        <v>2140</v>
      </c>
      <c r="C8" s="47">
        <v>105</v>
      </c>
      <c r="D8" s="48">
        <v>27.693</v>
      </c>
      <c r="E8" s="49">
        <f aca="true" t="shared" si="0" ref="E8:E45">D8/B8*100</f>
        <v>1.2940654205607476</v>
      </c>
      <c r="F8" s="50">
        <f aca="true" t="shared" si="1" ref="F8:F45">D8/C8*100</f>
        <v>26.374285714285715</v>
      </c>
    </row>
    <row r="9" spans="1:6" ht="49.5" customHeight="1">
      <c r="A9" s="61" t="s">
        <v>30</v>
      </c>
      <c r="B9" s="51">
        <v>195600</v>
      </c>
      <c r="C9" s="47">
        <v>24130</v>
      </c>
      <c r="D9" s="48">
        <v>18791.641</v>
      </c>
      <c r="E9" s="49">
        <f t="shared" si="0"/>
        <v>9.607178425357873</v>
      </c>
      <c r="F9" s="50">
        <f t="shared" si="1"/>
        <v>77.87667219229175</v>
      </c>
    </row>
    <row r="10" spans="1:6" ht="15.75">
      <c r="A10" s="62" t="s">
        <v>56</v>
      </c>
      <c r="B10" s="53">
        <f>B11+B15+B17</f>
        <v>537438</v>
      </c>
      <c r="C10" s="47">
        <f>C11+C15+C17</f>
        <v>93221.26000000001</v>
      </c>
      <c r="D10" s="47">
        <f>D11+D15+D16+D17</f>
        <v>52139.058000000005</v>
      </c>
      <c r="E10" s="49">
        <f t="shared" si="0"/>
        <v>9.701408906701797</v>
      </c>
      <c r="F10" s="50">
        <f t="shared" si="1"/>
        <v>55.93043689819254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47869.35</v>
      </c>
      <c r="D11" s="56">
        <f>D12+D13+D14</f>
        <v>25553.496000000003</v>
      </c>
      <c r="E11" s="49">
        <f t="shared" si="0"/>
        <v>8.330180793980924</v>
      </c>
      <c r="F11" s="50">
        <f t="shared" si="1"/>
        <v>53.38174844655297</v>
      </c>
    </row>
    <row r="12" spans="1:6" s="12" customFormat="1" ht="33" customHeight="1">
      <c r="A12" s="54" t="s">
        <v>58</v>
      </c>
      <c r="B12" s="55">
        <v>24108</v>
      </c>
      <c r="C12" s="56">
        <v>4402</v>
      </c>
      <c r="D12" s="58">
        <v>4416.094</v>
      </c>
      <c r="E12" s="49">
        <f t="shared" si="0"/>
        <v>18.317960842873735</v>
      </c>
      <c r="F12" s="50">
        <f t="shared" si="1"/>
        <v>100.320172648796</v>
      </c>
    </row>
    <row r="13" spans="1:6" s="12" customFormat="1" ht="15.75">
      <c r="A13" s="54" t="s">
        <v>32</v>
      </c>
      <c r="B13" s="55">
        <v>280700</v>
      </c>
      <c r="C13" s="56">
        <v>43297.35</v>
      </c>
      <c r="D13" s="58">
        <v>20778.413</v>
      </c>
      <c r="E13" s="49">
        <f t="shared" si="0"/>
        <v>7.40235589597435</v>
      </c>
      <c r="F13" s="50">
        <f t="shared" si="1"/>
        <v>47.990034032105896</v>
      </c>
    </row>
    <row r="14" spans="1:6" s="12" customFormat="1" ht="15.75" customHeight="1">
      <c r="A14" s="54" t="s">
        <v>33</v>
      </c>
      <c r="B14" s="55">
        <v>1950</v>
      </c>
      <c r="C14" s="56">
        <v>170</v>
      </c>
      <c r="D14" s="108">
        <v>358.989</v>
      </c>
      <c r="E14" s="49">
        <f t="shared" si="0"/>
        <v>18.409692307692307</v>
      </c>
      <c r="F14" s="50" t="s">
        <v>90</v>
      </c>
    </row>
    <row r="15" spans="1:6" s="12" customFormat="1" ht="18.75" customHeight="1">
      <c r="A15" s="60" t="s">
        <v>34</v>
      </c>
      <c r="B15" s="55">
        <v>250</v>
      </c>
      <c r="C15" s="56">
        <v>51.91</v>
      </c>
      <c r="D15" s="58">
        <v>38.288</v>
      </c>
      <c r="E15" s="49">
        <f t="shared" si="0"/>
        <v>15.315199999999999</v>
      </c>
      <c r="F15" s="50">
        <f t="shared" si="1"/>
        <v>73.75842804854555</v>
      </c>
    </row>
    <row r="16" spans="1:6" s="12" customFormat="1" ht="54" customHeight="1">
      <c r="A16" s="60" t="s">
        <v>66</v>
      </c>
      <c r="B16" s="55"/>
      <c r="C16" s="56"/>
      <c r="D16" s="58">
        <v>-13.089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45300</v>
      </c>
      <c r="D17" s="58">
        <v>26560.363</v>
      </c>
      <c r="E17" s="49">
        <f t="shared" si="0"/>
        <v>11.526434492036627</v>
      </c>
      <c r="F17" s="50">
        <f t="shared" si="1"/>
        <v>58.63214790286976</v>
      </c>
    </row>
    <row r="18" spans="1:6" ht="20.25" customHeight="1">
      <c r="A18" s="61" t="s">
        <v>37</v>
      </c>
      <c r="B18" s="51">
        <v>150</v>
      </c>
      <c r="C18" s="47">
        <v>24</v>
      </c>
      <c r="D18" s="46">
        <v>15.294</v>
      </c>
      <c r="E18" s="49">
        <f t="shared" si="0"/>
        <v>10.196000000000002</v>
      </c>
      <c r="F18" s="50">
        <f t="shared" si="1"/>
        <v>63.725</v>
      </c>
    </row>
    <row r="19" spans="1:6" ht="42.75" customHeight="1">
      <c r="A19" s="61" t="s">
        <v>84</v>
      </c>
      <c r="B19" s="51">
        <v>20500</v>
      </c>
      <c r="C19" s="47">
        <v>2384</v>
      </c>
      <c r="D19" s="48">
        <v>1314.704</v>
      </c>
      <c r="E19" s="49">
        <f t="shared" si="0"/>
        <v>6.413190243902439</v>
      </c>
      <c r="F19" s="50">
        <f t="shared" si="1"/>
        <v>55.146979865771804</v>
      </c>
    </row>
    <row r="20" spans="1:6" ht="69" customHeight="1">
      <c r="A20" s="61" t="s">
        <v>38</v>
      </c>
      <c r="B20" s="51">
        <v>10500</v>
      </c>
      <c r="C20" s="47">
        <v>1750</v>
      </c>
      <c r="D20" s="48">
        <v>1027.874</v>
      </c>
      <c r="E20" s="49">
        <f t="shared" si="0"/>
        <v>9.78927619047619</v>
      </c>
      <c r="F20" s="50">
        <f t="shared" si="1"/>
        <v>58.73565714285714</v>
      </c>
    </row>
    <row r="21" spans="1:6" ht="16.5" customHeight="1">
      <c r="A21" s="61" t="s">
        <v>39</v>
      </c>
      <c r="B21" s="51">
        <v>300</v>
      </c>
      <c r="C21" s="47">
        <v>39</v>
      </c>
      <c r="D21" s="48">
        <v>40.383</v>
      </c>
      <c r="E21" s="49">
        <f t="shared" si="0"/>
        <v>13.461</v>
      </c>
      <c r="F21" s="50">
        <f t="shared" si="1"/>
        <v>103.54615384615384</v>
      </c>
    </row>
    <row r="22" spans="1:6" ht="22.5" customHeight="1">
      <c r="A22" s="62" t="s">
        <v>40</v>
      </c>
      <c r="B22" s="51">
        <v>3100</v>
      </c>
      <c r="C22" s="47">
        <v>510</v>
      </c>
      <c r="D22" s="46">
        <v>1490.606</v>
      </c>
      <c r="E22" s="49">
        <f t="shared" si="0"/>
        <v>48.08406451612903</v>
      </c>
      <c r="F22" s="50" t="s">
        <v>96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164784.855</v>
      </c>
      <c r="E23" s="65">
        <f t="shared" si="0"/>
        <v>8.326437200362195</v>
      </c>
      <c r="F23" s="66">
        <f t="shared" si="1"/>
        <v>58.339541920282315</v>
      </c>
    </row>
    <row r="24" spans="1:6" ht="23.25" customHeight="1">
      <c r="A24" s="62" t="s">
        <v>42</v>
      </c>
      <c r="B24" s="55">
        <f>B25+B26+B27+B28+B29+B30+B31</f>
        <v>1624239.8499999999</v>
      </c>
      <c r="C24" s="56">
        <f>SUM(C25:C31)</f>
        <v>359349.605</v>
      </c>
      <c r="D24" s="56">
        <f>SUM(D25:D31)</f>
        <v>242853.588</v>
      </c>
      <c r="E24" s="49">
        <f t="shared" si="0"/>
        <v>14.951830420858103</v>
      </c>
      <c r="F24" s="50">
        <f t="shared" si="1"/>
        <v>67.5814261713186</v>
      </c>
    </row>
    <row r="25" spans="1:6" ht="119.25" customHeight="1">
      <c r="A25" s="94" t="s">
        <v>43</v>
      </c>
      <c r="B25" s="55">
        <v>521582.3</v>
      </c>
      <c r="C25" s="69">
        <v>83696</v>
      </c>
      <c r="D25" s="70">
        <v>37537.941</v>
      </c>
      <c r="E25" s="49">
        <f t="shared" si="0"/>
        <v>7.196935363795896</v>
      </c>
      <c r="F25" s="50">
        <f t="shared" si="1"/>
        <v>44.85034051806538</v>
      </c>
    </row>
    <row r="26" spans="1:6" ht="146.25" customHeight="1">
      <c r="A26" s="94" t="s">
        <v>44</v>
      </c>
      <c r="B26" s="55">
        <v>299682.7</v>
      </c>
      <c r="C26" s="69">
        <v>146870.5</v>
      </c>
      <c r="D26" s="70">
        <v>111449.998</v>
      </c>
      <c r="E26" s="49">
        <f t="shared" si="0"/>
        <v>37.18933325146897</v>
      </c>
      <c r="F26" s="50">
        <f t="shared" si="1"/>
        <v>75.88317463343557</v>
      </c>
    </row>
    <row r="27" spans="1:6" ht="83.25" customHeight="1">
      <c r="A27" s="94" t="s">
        <v>45</v>
      </c>
      <c r="B27" s="55">
        <v>890.5</v>
      </c>
      <c r="C27" s="56">
        <v>148.4</v>
      </c>
      <c r="D27" s="70"/>
      <c r="E27" s="49"/>
      <c r="F27" s="50"/>
    </row>
    <row r="28" spans="1:6" ht="31.5">
      <c r="A28" s="94" t="s">
        <v>46</v>
      </c>
      <c r="B28" s="55">
        <v>375497</v>
      </c>
      <c r="C28" s="56">
        <v>57797.7</v>
      </c>
      <c r="D28" s="70">
        <v>43341.05</v>
      </c>
      <c r="E28" s="49">
        <f t="shared" si="0"/>
        <v>11.542315917304267</v>
      </c>
      <c r="F28" s="50">
        <f t="shared" si="1"/>
        <v>74.98749950257537</v>
      </c>
    </row>
    <row r="29" spans="1:6" ht="36" customHeight="1">
      <c r="A29" s="94" t="s">
        <v>47</v>
      </c>
      <c r="B29" s="55">
        <v>417548.2</v>
      </c>
      <c r="C29" s="56">
        <v>69534.072</v>
      </c>
      <c r="D29" s="70">
        <v>49697.636</v>
      </c>
      <c r="E29" s="49">
        <f t="shared" si="0"/>
        <v>11.902251285001347</v>
      </c>
      <c r="F29" s="50">
        <f t="shared" si="1"/>
        <v>71.47235099362511</v>
      </c>
    </row>
    <row r="30" spans="1:6" ht="16.5" customHeight="1">
      <c r="A30" s="95" t="s">
        <v>48</v>
      </c>
      <c r="B30" s="55">
        <v>4486.75</v>
      </c>
      <c r="C30" s="69">
        <v>657.033</v>
      </c>
      <c r="D30" s="70">
        <v>550.78</v>
      </c>
      <c r="E30" s="49">
        <f t="shared" si="0"/>
        <v>12.275700674207387</v>
      </c>
      <c r="F30" s="50">
        <f t="shared" si="1"/>
        <v>83.82836174134327</v>
      </c>
    </row>
    <row r="31" spans="1:6" ht="226.5" customHeight="1">
      <c r="A31" s="96" t="s">
        <v>86</v>
      </c>
      <c r="B31" s="55">
        <v>4552.4</v>
      </c>
      <c r="C31" s="56">
        <v>645.9</v>
      </c>
      <c r="D31" s="70">
        <v>276.183</v>
      </c>
      <c r="E31" s="49">
        <f t="shared" si="0"/>
        <v>6.066755996836834</v>
      </c>
      <c r="F31" s="50">
        <f t="shared" si="1"/>
        <v>42.759405480724574</v>
      </c>
    </row>
    <row r="32" spans="1:6" ht="18" customHeight="1">
      <c r="A32" s="76" t="s">
        <v>49</v>
      </c>
      <c r="B32" s="64">
        <f>B23+B24</f>
        <v>3603295.8499999996</v>
      </c>
      <c r="C32" s="74">
        <f>C23+C24</f>
        <v>641807.865</v>
      </c>
      <c r="D32" s="75">
        <f>D23+D24</f>
        <v>407638.44299999997</v>
      </c>
      <c r="E32" s="65">
        <f t="shared" si="0"/>
        <v>11.31293293610626</v>
      </c>
      <c r="F32" s="66">
        <f t="shared" si="1"/>
        <v>63.51409280408241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88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144.94</v>
      </c>
      <c r="D35" s="77">
        <v>91.867</v>
      </c>
      <c r="E35" s="49">
        <f t="shared" si="0"/>
        <v>14.817258064516128</v>
      </c>
      <c r="F35" s="66">
        <f t="shared" si="1"/>
        <v>63.38277908099904</v>
      </c>
    </row>
    <row r="36" spans="1:6" ht="48" customHeight="1">
      <c r="A36" s="61" t="s">
        <v>75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75.7</v>
      </c>
      <c r="D37" s="51">
        <v>56.498</v>
      </c>
      <c r="E37" s="49">
        <f t="shared" si="0"/>
        <v>18.832666666666668</v>
      </c>
      <c r="F37" s="50">
        <f t="shared" si="1"/>
        <v>74.6340819022457</v>
      </c>
    </row>
    <row r="38" spans="1:6" ht="65.25" customHeight="1">
      <c r="A38" s="97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80</v>
      </c>
      <c r="D39" s="51">
        <v>533.728</v>
      </c>
      <c r="E39" s="49">
        <f t="shared" si="0"/>
        <v>106.7456</v>
      </c>
      <c r="F39" s="50" t="s">
        <v>97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102">
        <v>500</v>
      </c>
      <c r="C41" s="61"/>
      <c r="D41" s="80">
        <v>1030.914</v>
      </c>
      <c r="E41" s="101" t="s">
        <v>90</v>
      </c>
      <c r="F41" s="50"/>
    </row>
    <row r="42" spans="1:6" ht="17.25" customHeight="1">
      <c r="A42" s="98" t="s">
        <v>53</v>
      </c>
      <c r="B42" s="64">
        <f>SUM(B35:B41)</f>
        <v>3991.74</v>
      </c>
      <c r="C42" s="64">
        <f>SUM(C35:C40)</f>
        <v>300.64</v>
      </c>
      <c r="D42" s="64">
        <f>SUM(D34:D41)</f>
        <v>1719.1</v>
      </c>
      <c r="E42" s="65">
        <f t="shared" si="0"/>
        <v>43.06643218245677</v>
      </c>
      <c r="F42" s="66" t="s">
        <v>91</v>
      </c>
    </row>
    <row r="43" spans="1:6" s="26" customFormat="1" ht="26.25" customHeight="1">
      <c r="A43" s="98" t="s">
        <v>54</v>
      </c>
      <c r="B43" s="64">
        <f>B32+B42</f>
        <v>3607287.59</v>
      </c>
      <c r="C43" s="64">
        <f>C32+C42</f>
        <v>642108.505</v>
      </c>
      <c r="D43" s="64">
        <f>D32+D42</f>
        <v>409357.54299999995</v>
      </c>
      <c r="E43" s="65">
        <f t="shared" si="0"/>
        <v>11.348070615018525</v>
      </c>
      <c r="F43" s="66">
        <f t="shared" si="1"/>
        <v>63.752082368072664</v>
      </c>
    </row>
    <row r="44" spans="1:6" ht="48" customHeight="1">
      <c r="A44" s="99" t="s">
        <v>60</v>
      </c>
      <c r="B44" s="103">
        <v>705.5</v>
      </c>
      <c r="C44" s="47"/>
      <c r="D44" s="47">
        <v>174.97</v>
      </c>
      <c r="E44" s="105">
        <f t="shared" si="0"/>
        <v>24.800850460666194</v>
      </c>
      <c r="F44" s="106"/>
    </row>
    <row r="45" spans="1:6" ht="19.5" customHeight="1">
      <c r="A45" s="63" t="s">
        <v>55</v>
      </c>
      <c r="B45" s="64">
        <f>B43+B44</f>
        <v>3607993.09</v>
      </c>
      <c r="C45" s="82">
        <f>C43+C44</f>
        <v>642108.505</v>
      </c>
      <c r="D45" s="64">
        <f>D43+D44</f>
        <v>409532.5129999999</v>
      </c>
      <c r="E45" s="65">
        <f t="shared" si="0"/>
        <v>11.350701145605575</v>
      </c>
      <c r="F45" s="66">
        <f t="shared" si="1"/>
        <v>63.779331656726754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21">
      <selection activeCell="F23" sqref="F2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7" t="s">
        <v>83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94</v>
      </c>
      <c r="D4" s="31" t="s">
        <v>95</v>
      </c>
      <c r="E4" s="34" t="s">
        <v>73</v>
      </c>
      <c r="F4" s="34" t="s">
        <v>77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160295</v>
      </c>
      <c r="D7" s="48">
        <v>89937.602</v>
      </c>
      <c r="E7" s="49">
        <f>D7/B7*100</f>
        <v>7.436989964674597</v>
      </c>
      <c r="F7" s="50">
        <f>D7/C7*100</f>
        <v>56.107552949249815</v>
      </c>
    </row>
    <row r="8" spans="1:6" ht="21.75" customHeight="1">
      <c r="A8" s="45" t="s">
        <v>1</v>
      </c>
      <c r="B8" s="51">
        <v>2140</v>
      </c>
      <c r="C8" s="47">
        <v>105</v>
      </c>
      <c r="D8" s="48">
        <v>27.693</v>
      </c>
      <c r="E8" s="49">
        <f aca="true" t="shared" si="0" ref="E8:E45">D8/B8*100</f>
        <v>1.2940654205607476</v>
      </c>
      <c r="F8" s="50">
        <f aca="true" t="shared" si="1" ref="F8:F45">D8/C8*100</f>
        <v>26.374285714285715</v>
      </c>
    </row>
    <row r="9" spans="1:6" ht="47.25" customHeight="1">
      <c r="A9" s="52" t="s">
        <v>25</v>
      </c>
      <c r="B9" s="51">
        <v>195600</v>
      </c>
      <c r="C9" s="47">
        <v>24130</v>
      </c>
      <c r="D9" s="48">
        <v>18791.641</v>
      </c>
      <c r="E9" s="49">
        <f t="shared" si="0"/>
        <v>9.607178425357873</v>
      </c>
      <c r="F9" s="50">
        <f t="shared" si="1"/>
        <v>77.87667219229175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93221.26000000001</v>
      </c>
      <c r="D10" s="47">
        <f>D11+D15+D16+D17</f>
        <v>52139.058000000005</v>
      </c>
      <c r="E10" s="49">
        <f t="shared" si="0"/>
        <v>9.701408906701797</v>
      </c>
      <c r="F10" s="50">
        <f t="shared" si="1"/>
        <v>55.93043689819254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47869.35</v>
      </c>
      <c r="D11" s="56">
        <f>D12+D13+D14</f>
        <v>25553.496000000003</v>
      </c>
      <c r="E11" s="49">
        <f t="shared" si="0"/>
        <v>8.330180793980924</v>
      </c>
      <c r="F11" s="50">
        <f t="shared" si="1"/>
        <v>53.38174844655297</v>
      </c>
    </row>
    <row r="12" spans="1:6" s="13" customFormat="1" ht="38.25" customHeight="1">
      <c r="A12" s="57" t="s">
        <v>24</v>
      </c>
      <c r="B12" s="55">
        <v>24108</v>
      </c>
      <c r="C12" s="56">
        <v>4402</v>
      </c>
      <c r="D12" s="58">
        <v>4416.094</v>
      </c>
      <c r="E12" s="49">
        <f t="shared" si="0"/>
        <v>18.317960842873735</v>
      </c>
      <c r="F12" s="50">
        <f t="shared" si="1"/>
        <v>100.320172648796</v>
      </c>
    </row>
    <row r="13" spans="1:6" s="13" customFormat="1" ht="15.75">
      <c r="A13" s="59" t="s">
        <v>87</v>
      </c>
      <c r="B13" s="55">
        <v>280700</v>
      </c>
      <c r="C13" s="56">
        <v>43297.35</v>
      </c>
      <c r="D13" s="58">
        <v>20778.413</v>
      </c>
      <c r="E13" s="49">
        <f t="shared" si="0"/>
        <v>7.40235589597435</v>
      </c>
      <c r="F13" s="50">
        <f t="shared" si="1"/>
        <v>47.990034032105896</v>
      </c>
    </row>
    <row r="14" spans="1:6" s="13" customFormat="1" ht="15.75">
      <c r="A14" s="54" t="s">
        <v>18</v>
      </c>
      <c r="B14" s="55">
        <v>1950</v>
      </c>
      <c r="C14" s="56">
        <v>170</v>
      </c>
      <c r="D14" s="108">
        <v>358.989</v>
      </c>
      <c r="E14" s="49">
        <f t="shared" si="0"/>
        <v>18.409692307692307</v>
      </c>
      <c r="F14" s="50" t="s">
        <v>90</v>
      </c>
    </row>
    <row r="15" spans="1:6" s="13" customFormat="1" ht="18" customHeight="1">
      <c r="A15" s="60" t="s">
        <v>2</v>
      </c>
      <c r="B15" s="55">
        <v>250</v>
      </c>
      <c r="C15" s="56">
        <v>51.91</v>
      </c>
      <c r="D15" s="58">
        <v>38.288</v>
      </c>
      <c r="E15" s="49">
        <f t="shared" si="0"/>
        <v>15.315199999999999</v>
      </c>
      <c r="F15" s="50">
        <f t="shared" si="1"/>
        <v>73.75842804854555</v>
      </c>
    </row>
    <row r="16" spans="1:6" s="13" customFormat="1" ht="54.75" customHeight="1">
      <c r="A16" s="60" t="s">
        <v>65</v>
      </c>
      <c r="B16" s="55"/>
      <c r="C16" s="56"/>
      <c r="D16" s="58">
        <v>-13.089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45300</v>
      </c>
      <c r="D17" s="58">
        <v>26560.363</v>
      </c>
      <c r="E17" s="49">
        <f t="shared" si="0"/>
        <v>11.526434492036627</v>
      </c>
      <c r="F17" s="50">
        <f t="shared" si="1"/>
        <v>58.63214790286976</v>
      </c>
    </row>
    <row r="18" spans="1:6" ht="13.5" customHeight="1">
      <c r="A18" s="45" t="s">
        <v>12</v>
      </c>
      <c r="B18" s="51">
        <v>150</v>
      </c>
      <c r="C18" s="47">
        <v>24</v>
      </c>
      <c r="D18" s="46">
        <v>15.294</v>
      </c>
      <c r="E18" s="49">
        <f t="shared" si="0"/>
        <v>10.196000000000002</v>
      </c>
      <c r="F18" s="50">
        <f t="shared" si="1"/>
        <v>63.725</v>
      </c>
    </row>
    <row r="19" spans="1:6" ht="28.5" customHeight="1">
      <c r="A19" s="61" t="s">
        <v>85</v>
      </c>
      <c r="B19" s="51">
        <v>20500</v>
      </c>
      <c r="C19" s="47">
        <v>2384</v>
      </c>
      <c r="D19" s="48">
        <v>1314.704</v>
      </c>
      <c r="E19" s="49">
        <f t="shared" si="0"/>
        <v>6.413190243902439</v>
      </c>
      <c r="F19" s="50">
        <f t="shared" si="1"/>
        <v>55.146979865771804</v>
      </c>
    </row>
    <row r="20" spans="1:6" ht="80.25" customHeight="1">
      <c r="A20" s="61" t="s">
        <v>26</v>
      </c>
      <c r="B20" s="51">
        <v>10500</v>
      </c>
      <c r="C20" s="47">
        <v>1750</v>
      </c>
      <c r="D20" s="48">
        <v>1027.874</v>
      </c>
      <c r="E20" s="49">
        <f t="shared" si="0"/>
        <v>9.78927619047619</v>
      </c>
      <c r="F20" s="50">
        <f t="shared" si="1"/>
        <v>58.73565714285714</v>
      </c>
    </row>
    <row r="21" spans="1:6" ht="15" customHeight="1">
      <c r="A21" s="61" t="s">
        <v>3</v>
      </c>
      <c r="B21" s="51">
        <v>300</v>
      </c>
      <c r="C21" s="47">
        <v>39</v>
      </c>
      <c r="D21" s="48">
        <v>40.383</v>
      </c>
      <c r="E21" s="49">
        <f t="shared" si="0"/>
        <v>13.461</v>
      </c>
      <c r="F21" s="50">
        <f t="shared" si="1"/>
        <v>103.54615384615384</v>
      </c>
    </row>
    <row r="22" spans="1:6" ht="15" customHeight="1">
      <c r="A22" s="62" t="s">
        <v>19</v>
      </c>
      <c r="B22" s="51">
        <v>3100</v>
      </c>
      <c r="C22" s="47">
        <v>510</v>
      </c>
      <c r="D22" s="46">
        <v>1490.606</v>
      </c>
      <c r="E22" s="49">
        <f t="shared" si="0"/>
        <v>48.08406451612903</v>
      </c>
      <c r="F22" s="50" t="s">
        <v>96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164784.855</v>
      </c>
      <c r="E23" s="65">
        <f t="shared" si="0"/>
        <v>8.326437200362195</v>
      </c>
      <c r="F23" s="66">
        <f t="shared" si="1"/>
        <v>58.339541920282315</v>
      </c>
    </row>
    <row r="24" spans="1:6" s="2" customFormat="1" ht="15" customHeight="1">
      <c r="A24" s="67" t="s">
        <v>63</v>
      </c>
      <c r="B24" s="55">
        <f>B25+B26+B27+B28+B29+B30+B31</f>
        <v>1624239.8499999999</v>
      </c>
      <c r="C24" s="56">
        <f>SUM(C25:C31)</f>
        <v>359349.605</v>
      </c>
      <c r="D24" s="56">
        <f>SUM(D25:D31)</f>
        <v>242853.588</v>
      </c>
      <c r="E24" s="49">
        <f t="shared" si="0"/>
        <v>14.951830420858103</v>
      </c>
      <c r="F24" s="50">
        <f t="shared" si="1"/>
        <v>67.5814261713186</v>
      </c>
    </row>
    <row r="25" spans="1:6" s="2" customFormat="1" ht="132.75" customHeight="1">
      <c r="A25" s="68" t="s">
        <v>21</v>
      </c>
      <c r="B25" s="55">
        <v>521582.3</v>
      </c>
      <c r="C25" s="69">
        <v>83696</v>
      </c>
      <c r="D25" s="70">
        <v>37537.941</v>
      </c>
      <c r="E25" s="49">
        <f t="shared" si="0"/>
        <v>7.196935363795896</v>
      </c>
      <c r="F25" s="50">
        <f t="shared" si="1"/>
        <v>44.85034051806538</v>
      </c>
    </row>
    <row r="26" spans="1:6" s="2" customFormat="1" ht="144.75" customHeight="1">
      <c r="A26" s="68" t="s">
        <v>14</v>
      </c>
      <c r="B26" s="55">
        <v>299682.7</v>
      </c>
      <c r="C26" s="69">
        <v>146870.5</v>
      </c>
      <c r="D26" s="70">
        <v>111449.998</v>
      </c>
      <c r="E26" s="49">
        <f t="shared" si="0"/>
        <v>37.18933325146897</v>
      </c>
      <c r="F26" s="50">
        <f t="shared" si="1"/>
        <v>75.88317463343557</v>
      </c>
    </row>
    <row r="27" spans="1:6" s="2" customFormat="1" ht="94.5" customHeight="1">
      <c r="A27" s="68" t="s">
        <v>22</v>
      </c>
      <c r="B27" s="55">
        <v>890.5</v>
      </c>
      <c r="C27" s="56">
        <v>148.4</v>
      </c>
      <c r="D27" s="70"/>
      <c r="E27" s="49"/>
      <c r="F27" s="50"/>
    </row>
    <row r="28" spans="1:6" s="2" customFormat="1" ht="50.25" customHeight="1">
      <c r="A28" s="68" t="s">
        <v>4</v>
      </c>
      <c r="B28" s="55">
        <v>375497</v>
      </c>
      <c r="C28" s="56">
        <v>57797.7</v>
      </c>
      <c r="D28" s="70">
        <v>43341.05</v>
      </c>
      <c r="E28" s="49">
        <f t="shared" si="0"/>
        <v>11.542315917304267</v>
      </c>
      <c r="F28" s="50">
        <f t="shared" si="1"/>
        <v>74.98749950257537</v>
      </c>
    </row>
    <row r="29" spans="1:6" s="2" customFormat="1" ht="50.25" customHeight="1">
      <c r="A29" s="68" t="s">
        <v>5</v>
      </c>
      <c r="B29" s="55">
        <v>417548.2</v>
      </c>
      <c r="C29" s="56">
        <v>69534.072</v>
      </c>
      <c r="D29" s="70">
        <v>49697.636</v>
      </c>
      <c r="E29" s="49">
        <f t="shared" si="0"/>
        <v>11.902251285001347</v>
      </c>
      <c r="F29" s="50">
        <f t="shared" si="1"/>
        <v>71.47235099362511</v>
      </c>
    </row>
    <row r="30" spans="1:7" s="2" customFormat="1" ht="21" customHeight="1">
      <c r="A30" s="71" t="s">
        <v>6</v>
      </c>
      <c r="B30" s="55">
        <v>4486.75</v>
      </c>
      <c r="C30" s="69">
        <v>657.033</v>
      </c>
      <c r="D30" s="70">
        <v>550.78</v>
      </c>
      <c r="E30" s="49">
        <f t="shared" si="0"/>
        <v>12.275700674207387</v>
      </c>
      <c r="F30" s="50">
        <f t="shared" si="1"/>
        <v>83.82836174134327</v>
      </c>
      <c r="G30" s="20"/>
    </row>
    <row r="31" spans="1:6" s="2" customFormat="1" ht="226.5" customHeight="1">
      <c r="A31" s="72" t="s">
        <v>82</v>
      </c>
      <c r="B31" s="55">
        <v>4552.4</v>
      </c>
      <c r="C31" s="56">
        <v>645.9</v>
      </c>
      <c r="D31" s="70">
        <v>276.183</v>
      </c>
      <c r="E31" s="49">
        <f t="shared" si="0"/>
        <v>6.066755996836834</v>
      </c>
      <c r="F31" s="50">
        <f t="shared" si="1"/>
        <v>42.759405480724574</v>
      </c>
    </row>
    <row r="32" spans="1:6" ht="24" customHeight="1">
      <c r="A32" s="73" t="s">
        <v>15</v>
      </c>
      <c r="B32" s="64">
        <f>B23+B24</f>
        <v>3603295.8499999996</v>
      </c>
      <c r="C32" s="74">
        <f>C23+C24</f>
        <v>641807.865</v>
      </c>
      <c r="D32" s="75">
        <f>D23+D24</f>
        <v>407638.44299999997</v>
      </c>
      <c r="E32" s="65">
        <f t="shared" si="0"/>
        <v>11.31293293610626</v>
      </c>
      <c r="F32" s="66">
        <f t="shared" si="1"/>
        <v>63.51409280408241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89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144.94</v>
      </c>
      <c r="D35" s="77">
        <v>91.867</v>
      </c>
      <c r="E35" s="49">
        <f t="shared" si="0"/>
        <v>14.817258064516128</v>
      </c>
      <c r="F35" s="66">
        <f t="shared" si="1"/>
        <v>63.38277908099904</v>
      </c>
    </row>
    <row r="36" spans="1:6" s="11" customFormat="1" ht="42" customHeight="1">
      <c r="A36" s="61" t="s">
        <v>76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75.7</v>
      </c>
      <c r="D37" s="51">
        <v>56.498</v>
      </c>
      <c r="E37" s="49">
        <f t="shared" si="0"/>
        <v>18.832666666666668</v>
      </c>
      <c r="F37" s="50">
        <f t="shared" si="1"/>
        <v>74.6340819022457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80</v>
      </c>
      <c r="D39" s="51">
        <v>533.728</v>
      </c>
      <c r="E39" s="49">
        <f t="shared" si="0"/>
        <v>106.7456</v>
      </c>
      <c r="F39" s="50" t="s">
        <v>97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102">
        <v>500</v>
      </c>
      <c r="C41" s="61"/>
      <c r="D41" s="80">
        <v>1030.914</v>
      </c>
      <c r="E41" s="101" t="s">
        <v>90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300.64</v>
      </c>
      <c r="D42" s="64">
        <f>SUM(D34:D41)</f>
        <v>1719.1</v>
      </c>
      <c r="E42" s="65">
        <f t="shared" si="0"/>
        <v>43.06643218245677</v>
      </c>
      <c r="F42" s="66" t="s">
        <v>91</v>
      </c>
    </row>
    <row r="43" spans="1:6" ht="16.5" customHeight="1">
      <c r="A43" s="73" t="s">
        <v>9</v>
      </c>
      <c r="B43" s="64">
        <f>B32+B42</f>
        <v>3607287.59</v>
      </c>
      <c r="C43" s="64">
        <f>C32+C42</f>
        <v>642108.505</v>
      </c>
      <c r="D43" s="64">
        <f>D32+D42</f>
        <v>409357.54299999995</v>
      </c>
      <c r="E43" s="65">
        <f t="shared" si="0"/>
        <v>11.348070615018525</v>
      </c>
      <c r="F43" s="66">
        <f t="shared" si="1"/>
        <v>63.752082368072664</v>
      </c>
    </row>
    <row r="44" spans="1:6" ht="50.25" customHeight="1">
      <c r="A44" s="100" t="s">
        <v>74</v>
      </c>
      <c r="B44" s="103">
        <v>705.5</v>
      </c>
      <c r="C44" s="47"/>
      <c r="D44" s="47">
        <v>174.97</v>
      </c>
      <c r="E44" s="49">
        <f>D44/B44*100</f>
        <v>24.800850460666194</v>
      </c>
      <c r="F44" s="104"/>
    </row>
    <row r="45" spans="1:6" ht="19.5" customHeight="1">
      <c r="A45" s="81" t="s">
        <v>17</v>
      </c>
      <c r="B45" s="64">
        <f>B43+B44</f>
        <v>3607993.09</v>
      </c>
      <c r="C45" s="82">
        <f>C43+C44</f>
        <v>642108.505</v>
      </c>
      <c r="D45" s="64">
        <f>D43+D44</f>
        <v>409532.5129999999</v>
      </c>
      <c r="E45" s="65">
        <f t="shared" si="0"/>
        <v>11.350701145605575</v>
      </c>
      <c r="F45" s="66">
        <f t="shared" si="1"/>
        <v>63.779331656726754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2017-02-07T07:57:09Z</cp:lastPrinted>
  <dcterms:created xsi:type="dcterms:W3CDTF">2004-07-02T06:40:36Z</dcterms:created>
  <dcterms:modified xsi:type="dcterms:W3CDTF">2017-02-07T08:03:29Z</dcterms:modified>
  <cp:category/>
  <cp:version/>
  <cp:contentType/>
  <cp:contentStatus/>
</cp:coreProperties>
</file>